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pena\Desktop\PAG.WEB\AÑO 2022\MAYO 22\"/>
    </mc:Choice>
  </mc:AlternateContent>
  <bookViews>
    <workbookView xWindow="0" yWindow="0" windowWidth="19200" windowHeight="7260"/>
  </bookViews>
  <sheets>
    <sheet name="BALANCE GENERAL " sheetId="2" r:id="rId1"/>
  </sheets>
  <externalReferences>
    <externalReference r:id="rId2"/>
  </externalReferences>
  <definedNames>
    <definedName name="_xlnm.Print_Area" localSheetId="0">'BALANCE GENERAL '!$A$1:$D$62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B31" i="2" l="1"/>
  <c r="B30" i="2"/>
  <c r="D23" i="2"/>
  <c r="D24" i="2" s="1"/>
  <c r="D15" i="2"/>
  <c r="D18" i="2" s="1"/>
  <c r="D25" i="2" l="1"/>
  <c r="D44" i="2" l="1"/>
  <c r="D37" i="2"/>
  <c r="D32" i="2"/>
  <c r="D38" i="2" l="1"/>
  <c r="D46" i="2" s="1"/>
  <c r="B41" i="2"/>
  <c r="B44" i="2" l="1"/>
  <c r="C41" i="2"/>
  <c r="C38" i="2"/>
  <c r="B37" i="2"/>
  <c r="B23" i="2"/>
  <c r="B24" i="2" s="1"/>
  <c r="B18" i="2"/>
  <c r="E14" i="2"/>
  <c r="B32" i="2" l="1"/>
  <c r="B38" i="2" s="1"/>
  <c r="B46" i="2" s="1"/>
  <c r="B25" i="2"/>
</calcChain>
</file>

<file path=xl/sharedStrings.xml><?xml version="1.0" encoding="utf-8"?>
<sst xmlns="http://schemas.openxmlformats.org/spreadsheetml/2006/main" count="38" uniqueCount="38">
  <si>
    <t>TOTAL PASIVOS Y PATRIMONIO</t>
  </si>
  <si>
    <t>Total activos netos/ patrimonio</t>
  </si>
  <si>
    <t>Resultados acumulados</t>
  </si>
  <si>
    <t>Resultados pasitivos (ahorro) / negativo (desahorro)</t>
  </si>
  <si>
    <t>Capital</t>
  </si>
  <si>
    <t>Total Pasivos</t>
  </si>
  <si>
    <t>Total pasivos no corrientes</t>
  </si>
  <si>
    <t>Pasivos no corrientes</t>
  </si>
  <si>
    <t>Total pasivos corrientes</t>
  </si>
  <si>
    <t>Pasivos corrientes</t>
  </si>
  <si>
    <t>Pasivos</t>
  </si>
  <si>
    <t>Total Activos</t>
  </si>
  <si>
    <t xml:space="preserve"> Total activos no corrientes</t>
  </si>
  <si>
    <t>Cuentas por Cobrar a largo plazo (Notas 11)</t>
  </si>
  <si>
    <t>Activos no corrientes</t>
  </si>
  <si>
    <t>Total Activos Corrientes</t>
  </si>
  <si>
    <t>Pagos anticipados (Nota 10)</t>
  </si>
  <si>
    <t>Inventarios (Nota 9)</t>
  </si>
  <si>
    <t>Cuentas por Cobrar a corto plazo (Notas 8)</t>
  </si>
  <si>
    <t>Efectivo y equivalentes de efectivo (Nota 7)</t>
  </si>
  <si>
    <t>Activos Corrientes</t>
  </si>
  <si>
    <t>ACTIVOS</t>
  </si>
  <si>
    <t>( VALORES EN RD$)</t>
  </si>
  <si>
    <t>Estado de Situacion Financiera</t>
  </si>
  <si>
    <t>GOBIERNO DE LA REPUBLICA DOMINICANA  (5150)</t>
  </si>
  <si>
    <t xml:space="preserve"> </t>
  </si>
  <si>
    <t>Propiedad, planta y equipos neto (Nota 12)</t>
  </si>
  <si>
    <t>Activos intangibles (Nota 13)</t>
  </si>
  <si>
    <t>Cuentas por pagar a corto plazo (Nota 14)</t>
  </si>
  <si>
    <t>Retenciones y acumulaciones por pagar (Nota 15)</t>
  </si>
  <si>
    <t>Provisiones a corto plazo (Nota 16)</t>
  </si>
  <si>
    <t>Cuentas por pagar a largo plazo (Nota 17)</t>
  </si>
  <si>
    <t>Provisiones a largo plazo (Nota 18)</t>
  </si>
  <si>
    <t>Activos Netos/Patrimonio (Nota 19)</t>
  </si>
  <si>
    <t xml:space="preserve">   Las notas  son parte integral de estos Estados Financieros.</t>
  </si>
  <si>
    <t>ABRIL</t>
  </si>
  <si>
    <t xml:space="preserve">Al 31 de Mayo  y  al 30 de Abril 2022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</si>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</sst>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P_t_s_-;\-* #,##0\ _P_t_s_-;_-* &quot;-&quot;??\ _P_t_s_-;_-@_-"/>
    <numFmt numFmtId="165" formatCode="_-* #,##0.00\ _P_t_s_-;\-* #,##0.00\ _P_t_s_-;_-* &quot;-&quot;??\ _P_t_s_-;_-@_-"/>
  </numFmts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164" fontId="2" fillId="2" borderId="0" xfId="0" applyNumberFormat="1" applyFont="1" applyFill="1" applyAlignment="1">
      <alignment horizontal="center"/>
    </xf>
    <xf numFmtId="165" fontId="1" fillId="2" borderId="0" xfId="1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/>
    <xf numFmtId="165" fontId="2" fillId="2" borderId="0" xfId="1" applyFont="1" applyFill="1" applyBorder="1" applyAlignment="1">
      <alignment horizontal="right"/>
    </xf>
    <xf numFmtId="0" fontId="1" fillId="0" borderId="0" xfId="0" applyFont="1" applyFill="1"/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0" xfId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/>
    <xf numFmtId="165" fontId="1" fillId="0" borderId="0" xfId="1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165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65" fontId="1" fillId="0" borderId="0" xfId="0" applyNumberFormat="1" applyFont="1"/>
    <xf numFmtId="17" fontId="2" fillId="2" borderId="1" xfId="0" quotePrefix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2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5" fontId="1" fillId="0" borderId="0" xfId="1" applyFont="1" applyFill="1" applyBorder="1" applyAlignment="1">
      <alignment horizontal="right"/>
    </xf>
    <xf numFmtId="164" fontId="2" fillId="2" borderId="4" xfId="1" applyNumberFormat="1" applyFont="1" applyFill="1" applyBorder="1" applyAlignment="1">
      <alignment horizontal="right"/>
    </xf>
    <xf numFmtId="164" fontId="1" fillId="2" borderId="0" xfId="1" applyNumberFormat="1" applyFont="1" applyFill="1" applyBorder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2686050</xdr:colOff>
      <xdr:row>31</xdr:row>
      <xdr:rowOff>0</xdr:rowOff>
    </xdr:from>
    <xdr:ext cx="76200" cy="20129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86050" y="52197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7620</xdr:colOff>
      <xdr:row>50</xdr:row>
      <xdr:rowOff>25400</xdr:rowOff>
    </xdr:from>
    <xdr:to>
      <xdr:col>0</xdr:col>
      <xdr:colOff>2984500</xdr:colOff>
      <xdr:row>55</xdr:row>
      <xdr:rowOff>76200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620" y="7813040"/>
          <a:ext cx="2976880" cy="927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Licda. Edita Peña Ureña</a:t>
          </a:r>
          <a:endParaRPr lang="es-DO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Enc. de Contabilidad</a:t>
          </a:r>
          <a:r>
            <a:rPr lang="es-DO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3790950</xdr:colOff>
      <xdr:row>49</xdr:row>
      <xdr:rowOff>167640</xdr:rowOff>
    </xdr:from>
    <xdr:to>
      <xdr:col>3</xdr:col>
      <xdr:colOff>984250</xdr:colOff>
      <xdr:row>55</xdr:row>
      <xdr:rowOff>114300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790950" y="8130540"/>
          <a:ext cx="2923540" cy="998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1000" b="1" i="0" u="sng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Licdo. Joaquin Elías Jiménez</a:t>
          </a:r>
          <a:endParaRPr lang="es-DO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DO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Enc. Administrativo y Financiero</a:t>
          </a: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DO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</xdr:colOff>
      <xdr:row>0</xdr:row>
      <xdr:rowOff>1</xdr:rowOff>
    </xdr:from>
    <xdr:to>
      <xdr:col>0</xdr:col>
      <xdr:colOff>1668781</xdr:colOff>
      <xdr:row>4</xdr:row>
      <xdr:rowOff>106095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68780" cy="776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na/Desktop/ESTADOS%20FINANCIEROS/ESTADOS%20FINANCIEROS%202021/Estados%20Financieros%20Comparativo%20agosto-%20julio%20%202021%20Y%20Notas%20a%20los%20Estados%20Financie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ESTADO DE RESULTADOS"/>
      <sheetName val="FLUJO DE EFECTIVO ACTUAL"/>
      <sheetName val="CAMBIO PATRIM."/>
      <sheetName val="ESTADO COMPARATIVO"/>
      <sheetName val="NOTAS "/>
      <sheetName val="CUADRO DE ACTIVOS"/>
    </sheetNames>
    <sheetDataSet>
      <sheetData sheetId="0"/>
      <sheetData sheetId="1"/>
      <sheetData sheetId="2"/>
      <sheetData sheetId="3"/>
      <sheetData sheetId="4"/>
      <sheetData sheetId="5">
        <row r="137">
          <cell r="G137">
            <v>2</v>
          </cell>
          <cell r="I137">
            <v>2</v>
          </cell>
        </row>
        <row r="216">
          <cell r="H21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F62"/>
  <sheetViews>
    <sheetView tabSelected="1" view="pageBreakPreview" topLeftCell="A42" zoomScaleNormal="100" workbookViewId="0">
      <selection activeCell="B43" sqref="B43"/>
    </sheetView>
  </sheetViews>
  <sheetFormatPr baseColWidth="10" defaultRowHeight="13.8" x14ac:dyDescent="0.3"/>
  <cols>
    <col min="1" max="1" width="63.5546875" style="1" customWidth="1"/>
    <col min="2" max="2" width="18" style="1" customWidth="1"/>
    <col min="3" max="3" width="2" style="2" customWidth="1"/>
    <col min="4" max="4" width="16.77734375" style="1" customWidth="1"/>
    <col min="5" max="5" width="17.5546875" style="1" hidden="1" customWidth="1"/>
    <col min="6" max="6" width="17.5546875" style="1" bestFit="1" customWidth="1"/>
    <col min="7" max="255" width="9.21875" style="1" customWidth="1"/>
    <col min="256" max="16384" width="11.5546875" style="1"/>
  </cols>
  <sheetData>
    <row r="1" spans="1:5" x14ac:dyDescent="0.3">
      <c r="A1" s="26"/>
      <c r="B1" s="26"/>
      <c r="C1" s="26"/>
      <c r="D1" s="27"/>
      <c r="E1" s="26"/>
    </row>
    <row r="2" spans="1:5" x14ac:dyDescent="0.3">
      <c r="A2" s="26" t="s">
        <v>25</v>
      </c>
      <c r="B2" s="26"/>
      <c r="C2" s="26"/>
      <c r="D2" s="27"/>
      <c r="E2" s="26"/>
    </row>
    <row r="3" spans="1:5" ht="12.75" customHeight="1" x14ac:dyDescent="0.3">
      <c r="A3" s="26"/>
      <c r="B3" s="26"/>
      <c r="C3" s="26"/>
      <c r="D3" s="27"/>
      <c r="E3" s="26"/>
    </row>
    <row r="4" spans="1:5" ht="12.75" customHeight="1" x14ac:dyDescent="0.3">
      <c r="A4" s="26"/>
      <c r="B4" s="26"/>
      <c r="C4" s="26"/>
      <c r="D4" s="27"/>
      <c r="E4" s="26"/>
    </row>
    <row r="5" spans="1:5" ht="12.75" customHeight="1" x14ac:dyDescent="0.3">
      <c r="A5" s="26"/>
      <c r="B5" s="26"/>
      <c r="C5" s="26"/>
      <c r="D5" s="27"/>
      <c r="E5" s="26"/>
    </row>
    <row r="6" spans="1:5" ht="12.75" customHeight="1" x14ac:dyDescent="0.3">
      <c r="A6" s="36" t="s">
        <v>24</v>
      </c>
      <c r="B6" s="36"/>
      <c r="C6" s="36"/>
      <c r="D6" s="36"/>
      <c r="E6" s="36"/>
    </row>
    <row r="7" spans="1:5" ht="12.75" customHeight="1" x14ac:dyDescent="0.3">
      <c r="A7" s="36" t="s">
        <v>23</v>
      </c>
      <c r="B7" s="36"/>
      <c r="C7" s="36"/>
      <c r="D7" s="36"/>
      <c r="E7" s="36"/>
    </row>
    <row r="8" spans="1:5" ht="12.75" customHeight="1" x14ac:dyDescent="0.3">
      <c r="A8" s="36" t="s">
        <v>36</v>
      </c>
      <c r="B8" s="36"/>
      <c r="C8" s="36"/>
      <c r="D8" s="36"/>
      <c r="E8" s="36"/>
    </row>
    <row r="9" spans="1:5" ht="12.75" customHeight="1" x14ac:dyDescent="0.3">
      <c r="A9" s="36" t="s">
        <v>22</v>
      </c>
      <c r="B9" s="36"/>
      <c r="C9" s="36"/>
      <c r="D9" s="36"/>
      <c r="E9" s="36"/>
    </row>
    <row r="10" spans="1:5" ht="7.05" customHeight="1" x14ac:dyDescent="0.3">
      <c r="A10" s="26"/>
      <c r="B10" s="26"/>
      <c r="C10" s="26"/>
      <c r="D10" s="27"/>
      <c r="E10" s="26"/>
    </row>
    <row r="11" spans="1:5" ht="14.4" thickBot="1" x14ac:dyDescent="0.35">
      <c r="A11" s="3"/>
      <c r="B11" s="25" t="s">
        <v>37</v>
      </c>
      <c r="C11" s="26"/>
      <c r="D11" s="25" t="s">
        <v>35</v>
      </c>
    </row>
    <row r="12" spans="1:5" x14ac:dyDescent="0.3">
      <c r="A12" s="8" t="s">
        <v>21</v>
      </c>
      <c r="B12" s="3"/>
      <c r="C12" s="3"/>
      <c r="D12" s="3"/>
    </row>
    <row r="13" spans="1:5" x14ac:dyDescent="0.3">
      <c r="A13" s="8" t="s">
        <v>20</v>
      </c>
      <c r="B13" s="3"/>
      <c r="C13" s="3"/>
      <c r="D13" s="3"/>
    </row>
    <row r="14" spans="1:5" x14ac:dyDescent="0.3">
      <c r="A14" s="3" t="s">
        <v>19</v>
      </c>
      <c r="B14" s="23">
        <v>161780167.00999999</v>
      </c>
      <c r="C14" s="22"/>
      <c r="D14" s="23">
        <v>160161481.61000001</v>
      </c>
      <c r="E14" s="24">
        <f>B14-D14</f>
        <v>1618685.3999999762</v>
      </c>
    </row>
    <row r="15" spans="1:5" x14ac:dyDescent="0.3">
      <c r="A15" s="3" t="s">
        <v>18</v>
      </c>
      <c r="B15" s="23">
        <v>1984365</v>
      </c>
      <c r="C15" s="22"/>
      <c r="D15" s="23">
        <f>12883629.9-8305194.27</f>
        <v>4578435.6300000008</v>
      </c>
    </row>
    <row r="16" spans="1:5" x14ac:dyDescent="0.3">
      <c r="A16" s="3" t="s">
        <v>17</v>
      </c>
      <c r="B16" s="23">
        <v>3233552.81</v>
      </c>
      <c r="C16" s="22"/>
      <c r="D16" s="23">
        <v>3202078.34</v>
      </c>
    </row>
    <row r="17" spans="1:6" x14ac:dyDescent="0.3">
      <c r="A17" s="3" t="s">
        <v>16</v>
      </c>
      <c r="B17" s="29">
        <v>714709.56</v>
      </c>
      <c r="C17" s="22"/>
      <c r="D17" s="29">
        <v>917718.85</v>
      </c>
    </row>
    <row r="18" spans="1:6" x14ac:dyDescent="0.3">
      <c r="A18" s="8" t="s">
        <v>15</v>
      </c>
      <c r="B18" s="21">
        <f>SUM(B14:B17)</f>
        <v>167712794.38</v>
      </c>
      <c r="C18" s="22"/>
      <c r="D18" s="21">
        <f>SUM(D14:D17)</f>
        <v>168859714.43000001</v>
      </c>
    </row>
    <row r="19" spans="1:6" ht="8.5500000000000007" customHeight="1" x14ac:dyDescent="0.3">
      <c r="A19" s="8"/>
      <c r="B19" s="20"/>
      <c r="C19" s="20"/>
      <c r="D19" s="20"/>
    </row>
    <row r="20" spans="1:6" x14ac:dyDescent="0.3">
      <c r="A20" s="8" t="s">
        <v>14</v>
      </c>
      <c r="B20" s="20"/>
      <c r="C20" s="20"/>
      <c r="D20" s="20"/>
    </row>
    <row r="21" spans="1:6" x14ac:dyDescent="0.3">
      <c r="A21" s="3" t="s">
        <v>13</v>
      </c>
      <c r="B21" s="14">
        <v>8554256.9499999993</v>
      </c>
      <c r="C21" s="15"/>
      <c r="D21" s="14">
        <v>8305194.2699999996</v>
      </c>
    </row>
    <row r="22" spans="1:6" x14ac:dyDescent="0.3">
      <c r="A22" s="3" t="s">
        <v>26</v>
      </c>
      <c r="B22" s="14">
        <v>17486996.52</v>
      </c>
      <c r="C22" s="15"/>
      <c r="D22" s="14">
        <v>17423743.449999999</v>
      </c>
    </row>
    <row r="23" spans="1:6" x14ac:dyDescent="0.3">
      <c r="A23" s="3" t="s">
        <v>27</v>
      </c>
      <c r="B23" s="29">
        <f>+'[1]NOTAS '!G137</f>
        <v>2</v>
      </c>
      <c r="C23" s="15"/>
      <c r="D23" s="29">
        <f>+'[1]NOTAS '!I137</f>
        <v>2</v>
      </c>
    </row>
    <row r="24" spans="1:6" x14ac:dyDescent="0.3">
      <c r="A24" s="8" t="s">
        <v>12</v>
      </c>
      <c r="B24" s="6">
        <f>SUM(B21:B23)</f>
        <v>26041255.469999999</v>
      </c>
      <c r="C24" s="15"/>
      <c r="D24" s="6">
        <f>SUM(D21:D23)</f>
        <v>25728939.719999999</v>
      </c>
    </row>
    <row r="25" spans="1:6" ht="14.4" thickBot="1" x14ac:dyDescent="0.35">
      <c r="A25" s="8" t="s">
        <v>11</v>
      </c>
      <c r="B25" s="33">
        <f>+B18+B24</f>
        <v>193754049.84999999</v>
      </c>
      <c r="C25" s="9"/>
      <c r="D25" s="33">
        <f>+D18+D24</f>
        <v>194588654.15000001</v>
      </c>
      <c r="F25" s="18"/>
    </row>
    <row r="26" spans="1:6" ht="4.05" customHeight="1" thickTop="1" x14ac:dyDescent="0.3">
      <c r="A26" s="8"/>
      <c r="B26" s="7"/>
      <c r="C26" s="19"/>
      <c r="D26" s="7"/>
      <c r="F26" s="18"/>
    </row>
    <row r="27" spans="1:6" x14ac:dyDescent="0.3">
      <c r="A27" s="8" t="s">
        <v>10</v>
      </c>
      <c r="B27" s="3"/>
      <c r="C27" s="3"/>
      <c r="D27" s="3"/>
      <c r="F27" s="18"/>
    </row>
    <row r="28" spans="1:6" x14ac:dyDescent="0.3">
      <c r="A28" s="8" t="s">
        <v>9</v>
      </c>
      <c r="B28" s="17"/>
      <c r="C28" s="3"/>
      <c r="D28" s="17"/>
    </row>
    <row r="29" spans="1:6" x14ac:dyDescent="0.3">
      <c r="A29" s="3" t="s">
        <v>28</v>
      </c>
      <c r="B29" s="14">
        <v>8920622.9700000007</v>
      </c>
      <c r="C29" s="15"/>
      <c r="D29" s="14">
        <v>5003414</v>
      </c>
    </row>
    <row r="30" spans="1:6" x14ac:dyDescent="0.3">
      <c r="A30" s="3" t="s">
        <v>29</v>
      </c>
      <c r="B30" s="14">
        <f>1500000+295632.09+65203.64+2943765.2</f>
        <v>4804600.93</v>
      </c>
      <c r="C30" s="5"/>
      <c r="D30" s="14">
        <v>226065</v>
      </c>
    </row>
    <row r="31" spans="1:6" x14ac:dyDescent="0.3">
      <c r="A31" s="3" t="s">
        <v>30</v>
      </c>
      <c r="B31" s="29">
        <f>2943765.2+482399.63+4936425.46</f>
        <v>8362590.29</v>
      </c>
      <c r="C31" s="5"/>
      <c r="D31" s="29">
        <v>11789452</v>
      </c>
    </row>
    <row r="32" spans="1:6" x14ac:dyDescent="0.3">
      <c r="A32" s="8" t="s">
        <v>8</v>
      </c>
      <c r="B32" s="13">
        <f>SUM(B29:B31)</f>
        <v>22087814.190000001</v>
      </c>
      <c r="C32" s="7"/>
      <c r="D32" s="13">
        <f>SUM(D29:D31)</f>
        <v>17018931</v>
      </c>
    </row>
    <row r="33" spans="1:6" ht="2.5499999999999998" customHeight="1" x14ac:dyDescent="0.3">
      <c r="A33" s="16"/>
      <c r="B33" s="11"/>
      <c r="C33" s="12"/>
      <c r="D33" s="11"/>
    </row>
    <row r="34" spans="1:6" x14ac:dyDescent="0.3">
      <c r="A34" s="8" t="s">
        <v>7</v>
      </c>
      <c r="B34" s="11"/>
      <c r="C34" s="12"/>
      <c r="D34" s="11"/>
    </row>
    <row r="35" spans="1:6" x14ac:dyDescent="0.3">
      <c r="A35" s="3" t="s">
        <v>31</v>
      </c>
      <c r="B35" s="14">
        <v>8546694.9399999995</v>
      </c>
      <c r="C35" s="12"/>
      <c r="D35" s="14">
        <v>8297632</v>
      </c>
    </row>
    <row r="36" spans="1:6" x14ac:dyDescent="0.3">
      <c r="A36" s="3" t="s">
        <v>32</v>
      </c>
      <c r="B36" s="29">
        <v>11073869.17</v>
      </c>
      <c r="C36" s="15"/>
      <c r="D36" s="29">
        <v>11085246</v>
      </c>
    </row>
    <row r="37" spans="1:6" x14ac:dyDescent="0.3">
      <c r="A37" s="8" t="s">
        <v>6</v>
      </c>
      <c r="B37" s="30">
        <f>SUM(B35:B36)</f>
        <v>19620564.109999999</v>
      </c>
      <c r="C37" s="12"/>
      <c r="D37" s="30">
        <f>SUM(D35:D36)</f>
        <v>19382878</v>
      </c>
    </row>
    <row r="38" spans="1:6" x14ac:dyDescent="0.3">
      <c r="A38" s="8" t="s">
        <v>5</v>
      </c>
      <c r="B38" s="13">
        <f>+B32+B37</f>
        <v>41708378.299999997</v>
      </c>
      <c r="C38" s="13">
        <f>+C37+C32</f>
        <v>0</v>
      </c>
      <c r="D38" s="13">
        <f>+D32+D37</f>
        <v>36401809</v>
      </c>
    </row>
    <row r="39" spans="1:6" ht="8.5500000000000007" customHeight="1" x14ac:dyDescent="0.3">
      <c r="A39" s="8"/>
      <c r="B39" s="13"/>
      <c r="C39" s="13"/>
      <c r="D39" s="13"/>
    </row>
    <row r="40" spans="1:6" x14ac:dyDescent="0.3">
      <c r="A40" s="8" t="s">
        <v>33</v>
      </c>
      <c r="B40" s="11"/>
      <c r="C40" s="12"/>
      <c r="D40" s="11"/>
    </row>
    <row r="41" spans="1:6" ht="14.55" customHeight="1" x14ac:dyDescent="0.3">
      <c r="A41" s="3" t="s">
        <v>4</v>
      </c>
      <c r="B41" s="14">
        <f>+D41</f>
        <v>46098841</v>
      </c>
      <c r="C41" s="14">
        <f>+'[1]NOTAS '!H216</f>
        <v>0</v>
      </c>
      <c r="D41" s="14">
        <v>46098841</v>
      </c>
    </row>
    <row r="42" spans="1:6" ht="14.55" customHeight="1" x14ac:dyDescent="0.3">
      <c r="A42" s="10" t="s">
        <v>3</v>
      </c>
      <c r="B42" s="31">
        <v>-6141173.4299999997</v>
      </c>
      <c r="C42" s="32"/>
      <c r="D42" s="31">
        <v>4976206</v>
      </c>
      <c r="E42" s="10"/>
      <c r="F42" s="10"/>
    </row>
    <row r="43" spans="1:6" ht="13.05" customHeight="1" x14ac:dyDescent="0.3">
      <c r="A43" s="3" t="s">
        <v>2</v>
      </c>
      <c r="B43" s="29">
        <f>107111798+4976206</f>
        <v>112088004</v>
      </c>
      <c r="C43" s="15"/>
      <c r="D43" s="29">
        <v>107111798</v>
      </c>
      <c r="F43" s="35"/>
    </row>
    <row r="44" spans="1:6" x14ac:dyDescent="0.3">
      <c r="A44" s="8" t="s">
        <v>1</v>
      </c>
      <c r="B44" s="6">
        <f>SUM(B41:B43)</f>
        <v>152045671.56999999</v>
      </c>
      <c r="C44" s="9"/>
      <c r="D44" s="6">
        <f>SUM(D41:D43)</f>
        <v>158186845</v>
      </c>
    </row>
    <row r="45" spans="1:6" ht="10.5" customHeight="1" x14ac:dyDescent="0.3">
      <c r="A45" s="3"/>
      <c r="B45" s="6"/>
      <c r="C45" s="9"/>
      <c r="D45" s="6"/>
    </row>
    <row r="46" spans="1:6" ht="14.4" thickBot="1" x14ac:dyDescent="0.35">
      <c r="A46" s="8" t="s">
        <v>0</v>
      </c>
      <c r="B46" s="33">
        <f>+B38+B44</f>
        <v>193754049.87</v>
      </c>
      <c r="C46" s="7"/>
      <c r="D46" s="33">
        <f>+D38+D44</f>
        <v>194588654</v>
      </c>
    </row>
    <row r="47" spans="1:6" ht="14.4" thickTop="1" x14ac:dyDescent="0.3">
      <c r="A47" s="8"/>
      <c r="B47" s="6"/>
      <c r="C47" s="7"/>
      <c r="D47" s="6"/>
    </row>
    <row r="48" spans="1:6" x14ac:dyDescent="0.3">
      <c r="A48" s="8"/>
      <c r="B48" s="6"/>
      <c r="C48" s="7"/>
      <c r="D48" s="6"/>
    </row>
    <row r="49" spans="1:4" x14ac:dyDescent="0.3">
      <c r="A49" s="3"/>
      <c r="B49" s="34"/>
      <c r="C49" s="5"/>
      <c r="D49" s="5"/>
    </row>
    <row r="50" spans="1:4" x14ac:dyDescent="0.3">
      <c r="A50" s="26"/>
      <c r="B50" s="4"/>
      <c r="C50" s="26"/>
      <c r="D50" s="27"/>
    </row>
    <row r="51" spans="1:4" x14ac:dyDescent="0.3">
      <c r="A51" s="36"/>
      <c r="B51" s="36"/>
      <c r="C51" s="36"/>
      <c r="D51" s="36"/>
    </row>
    <row r="52" spans="1:4" x14ac:dyDescent="0.3">
      <c r="A52" s="37"/>
      <c r="B52" s="37"/>
      <c r="C52" s="37"/>
      <c r="D52" s="37"/>
    </row>
    <row r="53" spans="1:4" x14ac:dyDescent="0.3">
      <c r="A53" s="3"/>
      <c r="B53" s="3"/>
      <c r="C53" s="3"/>
      <c r="D53" s="3"/>
    </row>
    <row r="54" spans="1:4" x14ac:dyDescent="0.3">
      <c r="A54" s="26"/>
      <c r="B54" s="26"/>
      <c r="C54" s="26"/>
      <c r="D54" s="27"/>
    </row>
    <row r="55" spans="1:4" x14ac:dyDescent="0.3">
      <c r="A55" s="36"/>
      <c r="B55" s="36"/>
      <c r="C55" s="36"/>
      <c r="D55" s="36"/>
    </row>
    <row r="56" spans="1:4" x14ac:dyDescent="0.3">
      <c r="A56" s="37"/>
      <c r="B56" s="37"/>
      <c r="C56" s="37"/>
      <c r="D56" s="37"/>
    </row>
    <row r="57" spans="1:4" x14ac:dyDescent="0.3">
      <c r="A57" s="28"/>
      <c r="B57" s="28"/>
      <c r="C57" s="28"/>
      <c r="D57" s="28"/>
    </row>
    <row r="58" spans="1:4" x14ac:dyDescent="0.3">
      <c r="A58" s="28"/>
      <c r="B58" s="28"/>
      <c r="C58" s="28"/>
      <c r="D58" s="28"/>
    </row>
    <row r="59" spans="1:4" x14ac:dyDescent="0.3">
      <c r="A59" s="28"/>
      <c r="B59" s="28"/>
      <c r="C59" s="28"/>
      <c r="D59" s="28"/>
    </row>
    <row r="60" spans="1:4" x14ac:dyDescent="0.3">
      <c r="A60" s="38" t="s">
        <v>34</v>
      </c>
      <c r="B60" s="38"/>
      <c r="C60" s="38"/>
      <c r="D60" s="38"/>
    </row>
    <row r="61" spans="1:4" s="39" customFormat="1" ht="13.2" x14ac:dyDescent="0.25"/>
    <row r="62" spans="1:4" s="39" customFormat="1" ht="13.2" x14ac:dyDescent="0.25"/>
  </sheetData>
  <mergeCells count="10">
    <mergeCell ref="A55:D55"/>
    <mergeCell ref="A56:D56"/>
    <mergeCell ref="A60:D60"/>
    <mergeCell ref="A61:XFD62"/>
    <mergeCell ref="A6:E6"/>
    <mergeCell ref="A7:E7"/>
    <mergeCell ref="A8:E8"/>
    <mergeCell ref="A9:E9"/>
    <mergeCell ref="A51:D51"/>
    <mergeCell ref="A52:D52"/>
  </mergeCells>
  <pageMargins left="0.75" right="0.75" top="1" bottom="0.66" header="0.17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</vt:lpstr>
      <vt:lpstr>'BALANCE GENERAL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Peña</dc:creator>
  <cp:lastModifiedBy>Edita Peña</cp:lastModifiedBy>
  <cp:lastPrinted>2022-06-10T17:00:24Z</cp:lastPrinted>
  <dcterms:created xsi:type="dcterms:W3CDTF">2021-09-09T17:03:34Z</dcterms:created>
  <dcterms:modified xsi:type="dcterms:W3CDTF">2022-06-10T17:04:46Z</dcterms:modified>
</cp:coreProperties>
</file>