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estevez\Desktop\"/>
    </mc:Choice>
  </mc:AlternateContent>
  <bookViews>
    <workbookView xWindow="0" yWindow="0" windowWidth="28800" windowHeight="12135"/>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2018'!$A$13:$M$56</definedName>
    <definedName name="_xlnm._FilterDatabase" localSheetId="1" hidden="1">'[1]PRELIMINAR POA'!#REF!</definedName>
    <definedName name="_xlnm._FilterDatabase" hidden="1">'[1]PRELIMINAR POA'!#REF!</definedName>
    <definedName name="_xlnm.Print_Area" localSheetId="0">'Evaluación PT 2018'!$A$1:$M$60</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2018'!$12:$15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6" i="9" l="1"/>
  <c r="E9" i="11" l="1"/>
  <c r="F9" i="11"/>
  <c r="E8" i="11"/>
  <c r="F8" i="11"/>
  <c r="E7" i="11"/>
  <c r="E6" i="11"/>
  <c r="F7" i="11"/>
  <c r="I9" i="11" l="1"/>
  <c r="H9" i="11"/>
  <c r="G9" i="11"/>
  <c r="I8" i="11"/>
  <c r="H8" i="11"/>
  <c r="G8" i="11"/>
  <c r="I7" i="11"/>
  <c r="H7" i="11"/>
  <c r="G7" i="11"/>
  <c r="I6" i="11"/>
  <c r="H6" i="11"/>
  <c r="G6" i="11"/>
  <c r="F6" i="11"/>
  <c r="K6" i="11"/>
  <c r="K12" i="11" s="1"/>
  <c r="I10" i="11" l="1"/>
  <c r="H10" i="11"/>
  <c r="G10" i="11"/>
  <c r="F10" i="11"/>
  <c r="E10" i="11"/>
  <c r="J10" i="11" l="1"/>
  <c r="G11" i="11" s="1"/>
  <c r="I11" i="11" l="1"/>
  <c r="F11" i="11"/>
  <c r="E11" i="11"/>
  <c r="H11" i="11"/>
  <c r="J11" i="11" l="1"/>
</calcChain>
</file>

<file path=xl/sharedStrings.xml><?xml version="1.0" encoding="utf-8"?>
<sst xmlns="http://schemas.openxmlformats.org/spreadsheetml/2006/main" count="263" uniqueCount="200">
  <si>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</si>
  <si>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</si>
  <si>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</si>
  <si>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</si>
  <si>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</si>
  <si>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</si>
  <si>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</si>
  <si>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</si>
  <si>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</si>
  <si>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</si>
  <si>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</si>
  <si>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</si>
  <si>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</si>
  <si>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</si>
  <si>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</si>
  <si>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</si>
  <si>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</si>
  <si>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</si>
  <si>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</si>
  <si>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</si>
  <si>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</si>
  <si>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</si>
  <si>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</si>
  <si>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</si>
  <si>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</si>
  <si>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</si>
  <si>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</si>
  <si>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</si>
  <si>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</si>
  <si>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</si>
  <si>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</si>
  <si>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</si>
  <si>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</si>
  <si>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</si>
  <si>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</si>
  <si>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</si>
  <si>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</si>
  <si>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</si>
  <si>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</si>
  <si>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</si>
  <si>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</si>
  <si>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</si>
  <si>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</si>
  <si>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</si>
  <si>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</si>
  <si>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</si>
  <si>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</si>
  <si>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</si>
  <si>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</si>
  <si>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</si>
  <si>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</si>
  <si>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</si>
  <si>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</si>
  <si>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</si>
  <si>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</si>
  <si>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</si>
  <si>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</si>
  <si>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</si>
  <si>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</si>
  <si>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</si>
  <si>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</si>
  <si>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</si>
  <si>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</si>
  <si>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</si>
  <si>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</si>
  <si>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</si>
  <si>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</si>
  <si>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</si>
  <si>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</si>
  <si>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</si>
  <si>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</si>
  <si>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</si>
  <si>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</si>
  <si>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</si>
  <si>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</si>
  <si>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</si>
  <si>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</si>
  <si>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</si>
  <si>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</si>
  <si>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</si>
  <si>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</si>
  <si>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</si>
  <si>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</si>
  <si>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</si>
  <si>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</si>
  <si>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</si>
  <si>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</si>
  <si>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</si>
  <si>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</si>
  <si>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</si>
  <si>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</si>
  <si>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</si>
  <si>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</si>
  <si>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</si>
  <si>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</si>
  <si>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</si>
  <si>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</si>
  <si>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</si>
  <si>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</si>
  <si>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</si>
  <si>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</si>
  <si>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</si>
  <si>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</si>
  <si>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</si>
  <si>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</si>
  <si>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</si>
  <si>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Pendiente</t>
  </si>
  <si>
    <t>No Cumplido</t>
  </si>
  <si>
    <t>N/A</t>
  </si>
  <si>
    <t>Calificación Final</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</si>
  <si>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</si>
  <si>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</si>
  <si>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</si>
  <si>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</si>
  <si>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Fecha de recepción del plan de Trabajo: 18/12/2018</t>
  </si>
  <si>
    <t>Cantidad de Servidores en la institución: 131</t>
  </si>
  <si>
    <t>T2</t>
  </si>
  <si>
    <t>T1/T2/T3/T4</t>
  </si>
  <si>
    <t>T3</t>
  </si>
  <si>
    <t>T2/T3/T4</t>
  </si>
  <si>
    <t>T2/T3</t>
  </si>
  <si>
    <t>T1</t>
  </si>
  <si>
    <t>T4</t>
  </si>
  <si>
    <t>T3/T4</t>
  </si>
  <si>
    <t xml:space="preserve">Leyenda </t>
  </si>
  <si>
    <t>Trimestre 1 (enero, febrero, marzo)</t>
  </si>
  <si>
    <t>Trimestre 2 (abril, mayo, junio)</t>
  </si>
  <si>
    <t>Trimestre 3 (julio, agosto, septiembre)</t>
  </si>
  <si>
    <t>Trimestre 4 (octubre, noviembre, diciembre)</t>
  </si>
  <si>
    <t>Institución: Consejo Nacional de Zonas Francas de Exportación</t>
  </si>
  <si>
    <t>Tecnico Evaluador: Yaritza Pérez</t>
  </si>
  <si>
    <t>La DIGEIG impartió una charla sobre manejo y gestión de conflictos de interés.</t>
  </si>
  <si>
    <t>Se envió una comunicación a los funcionarios que deben presentar declaración jurada y campaña de promoción en el mural.</t>
  </si>
  <si>
    <t>Se envió una comunicación al funcionario firmante  y campaña de promoción en el mural.</t>
  </si>
  <si>
    <t>Entrega a los departamentos del  Código de Pautas Éticas</t>
  </si>
  <si>
    <t>Se realizó una charla sobre la filosofía institucional: Misión, Visión y Valores</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</si>
  <si>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</si>
  <si>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</si>
  <si>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</si>
  <si>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</si>
  <si>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</si>
  <si>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</si>
  <si>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</si>
  <si>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</si>
  <si>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</si>
  <si>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</si>
  <si>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</si>
  <si>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</si>
  <si>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</si>
  <si>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</si>
  <si>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</si>
  <si>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</si>
  <si>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</si>
  <si>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</si>
  <si>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</si>
  <si>
    <t>T2/T4</t>
  </si>
  <si>
    <t>T1/T3</t>
  </si>
  <si>
    <t xml:space="preserve">Realizada 100% 
El Sr. Jose David Nuñez nos habló sobre la Etica en la Gestión Pública, deberes y derechos y el régimen ético. </t>
  </si>
  <si>
    <t>Avance 100%
Actividad programada y realiza en febrero.</t>
  </si>
  <si>
    <t>5 de febrero 18</t>
  </si>
  <si>
    <t xml:space="preserve"> 7 de junio 18</t>
  </si>
  <si>
    <t>17 de mayo 18</t>
  </si>
  <si>
    <t xml:space="preserve"> 25 de junio 18</t>
  </si>
  <si>
    <t>Avance 100%
Se elaboró el diagnostico del mapa de corrupción y se notificó a la DIGEIG.</t>
  </si>
  <si>
    <t>Avance 100%.
Circular enviada en mayo. Formulario online-</t>
  </si>
  <si>
    <t>Matriz para evaluación del Plan de trabajo 2018</t>
  </si>
  <si>
    <t>Realizada 100%.
La 2da. Encuesta de Etica fue realizada en el mes de septiembre.</t>
  </si>
  <si>
    <t>20-sep.-18</t>
  </si>
  <si>
    <t xml:space="preserve">Realizada 100%.
La charla de "Etica Ciudadana y Educación en Valores" fue realizada en septiembre. </t>
  </si>
  <si>
    <t>Avance 100%.
Se envió circular y correo explicando.</t>
  </si>
  <si>
    <t xml:space="preserve">Realizada 100%.
La Licda. Ana Felix nos impartió la charla sobre "Libre Acceso a la Información Pública, Transparencia y Rendición de Cuentas en la Gestión Pública.  </t>
  </si>
  <si>
    <t>La CEP del CNZFE realizó una presentación  y se la envió por correo a los servidores públicos del CNZFE.</t>
  </si>
  <si>
    <t>Se realizó un informe del cumplimiento de la Ley 41-08, y fue remitido a la DIGEIG.</t>
  </si>
  <si>
    <t>Se realizó un informe de cumplimiento de la Ley 340-06 de Compras y Contrataciones, y fue remitido a la DIGEIG.</t>
  </si>
  <si>
    <t>El Plan de Trabajo CEP 2019 fue elaborado y remitido a la DIGEIG.</t>
  </si>
  <si>
    <r>
      <t xml:space="preserve">T1:Calificación parcial por ser una actividad continua.                                               </t>
    </r>
    <r>
      <rPr>
        <b/>
        <sz val="14"/>
        <rFont val="Arial"/>
        <family val="2"/>
      </rPr>
      <t xml:space="preserve">T3: </t>
    </r>
    <r>
      <rPr>
        <sz val="14"/>
        <rFont val="Arial"/>
        <family val="2"/>
      </rPr>
      <t>califica como ''cumplido'', por haberse cumplido la actividad en su totalidad.</t>
    </r>
  </si>
  <si>
    <r>
      <t xml:space="preserve">T2:Calificación parcial por ser una actividad continua. Calificación otorgada en función de la evidencia demostrada. Favor verificar el listado de asistencia.                                    </t>
    </r>
    <r>
      <rPr>
        <b/>
        <sz val="14"/>
        <rFont val="Arial"/>
        <family val="2"/>
      </rPr>
      <t xml:space="preserve">T3: </t>
    </r>
    <r>
      <rPr>
        <sz val="14"/>
        <rFont val="Arial"/>
        <family val="2"/>
      </rPr>
      <t>califica como ''cumplido'', por haberse cumplido la actividad en su totalidad.</t>
    </r>
  </si>
  <si>
    <r>
      <t xml:space="preserve">T2:Calificación parcial por ser una actividad continua.                                       </t>
    </r>
    <r>
      <rPr>
        <b/>
        <sz val="14"/>
        <rFont val="Arial"/>
        <family val="2"/>
      </rPr>
      <t>T3</t>
    </r>
    <r>
      <rPr>
        <sz val="14"/>
        <rFont val="Arial"/>
        <family val="2"/>
      </rPr>
      <t>:  califica como ''cumplido'', por haberse cumplido la actividad en su totalidad.</t>
    </r>
  </si>
  <si>
    <t xml:space="preserve">T2:Calificación otorgada en función de la evidencia demostrada. En el T1 ustedes nos enviaron un ''listado de asistencia'' donde no se indicaba que la actividad la había realizado la CEP, por cuanto no se valoró en ese momento la misma, sino que se colocó como ''no cumplida''. Se les consideró la evidencia demostrada en el T2 y se valoró de forma ''parcial''  por no haberse cumplido en la fecha establecida. </t>
  </si>
  <si>
    <r>
      <rPr>
        <b/>
        <sz val="14"/>
        <rFont val="Arial"/>
        <family val="2"/>
      </rPr>
      <t>T3:</t>
    </r>
    <r>
      <rPr>
        <sz val="14"/>
        <rFont val="Arial"/>
        <family val="2"/>
      </rPr>
      <t xml:space="preserve"> se les califica como ''parcial'', puesto que realizaron esta actividad de forma virtual (por correo), conociendo la magnitud de este tema donde surgen muchas dudas sobre el mismo; por cuanto debieron haber realizado una parte presencial de esta actividad. Se les otorga una proporción de la puntuación de la actividad.</t>
    </r>
  </si>
  <si>
    <t>Finalizada 100%.
Se envió comunicación al personal del CNZFE recordando la disposición de la CEP y que disponemos de buzón de sugerencias y correo electronico para dichos fines.</t>
  </si>
  <si>
    <t>Finalizada 100%.
Se envió circular a los departamentos de la instución en donde se les reitera sobre la recepción de denuncias a traves de buzón fisico o digital.</t>
  </si>
  <si>
    <t>Finalizada 100%.
Se realizó un informe sobre la evaluación trimestral y fue remitido al RAI de la institución.</t>
  </si>
  <si>
    <t>Finalizada 100%.
Se realizó un informe sobre la gestión del funcionario firmante.</t>
  </si>
  <si>
    <t>Finalizada 100%.
Se realizó un cuadro de conflictos de interes y se actualiza cada mes.</t>
  </si>
  <si>
    <t>Oct-Dic-18</t>
  </si>
  <si>
    <t>Finalizada 100%.
Se realizaron reuniones ordinarias en los meses octubre - diciembre 18.</t>
  </si>
  <si>
    <t>Finalizada 100%.
La Comisión de Etica del CNZFE asistió a las actividades programadas de la DIGEIG.</t>
  </si>
  <si>
    <t>No se han realizado cambios en la CEP del CNZFE.</t>
  </si>
  <si>
    <t xml:space="preserve">Avance 100%.
Aunque no tenemos CEP en la oficina regional de Santiago, les enviamos el material de las actividades realizadas en la oficina principal. </t>
  </si>
  <si>
    <t>Jul-Dic-18</t>
  </si>
  <si>
    <r>
      <t xml:space="preserve">T1/T2:Calificación parcial por ser una actividad continua.                                               </t>
    </r>
    <r>
      <rPr>
        <b/>
        <sz val="14"/>
        <rFont val="Calibri"/>
        <family val="2"/>
        <scheme val="minor"/>
      </rPr>
      <t>T3:</t>
    </r>
    <r>
      <rPr>
        <sz val="14"/>
        <rFont val="Calibri"/>
        <family val="2"/>
        <scheme val="minor"/>
      </rPr>
      <t xml:space="preserve"> calificación parcial por ser una actividad continua. Les recordamos que siempre deben indicarnos en la ''descripción de la actividad'' que ustedes disponen de un ''Formulario online y correo CEP cep@cnzfe.gob.do'', como constancia de los medios habilitados para recibir solicitudes de asesorías.                                                                      T4: califica como cumplido en su conjunto.</t>
    </r>
  </si>
  <si>
    <r>
      <t xml:space="preserve">T1/T2:Calificación parcial por ser una actividad continua.                                               </t>
    </r>
    <r>
      <rPr>
        <b/>
        <sz val="14"/>
        <rFont val="Calibri"/>
        <family val="2"/>
        <scheme val="minor"/>
      </rPr>
      <t>T3:</t>
    </r>
    <r>
      <rPr>
        <sz val="14"/>
        <rFont val="Calibri"/>
        <family val="2"/>
        <scheme val="minor"/>
      </rPr>
      <t xml:space="preserve"> calificación parcial por ser una actividad continua. Conocemos que ustedes disponen de un ''buzón de denuncias'', pero es importante que ustedes siempre lo indiquen en la ''descripción de la actividad''.                                                                      T4: califica como cumplido en su conjunto.</t>
    </r>
  </si>
  <si>
    <t>T2:Calificación parcial por ser una actividad continua                                                                                           T4: califica como cumplido en su conjunto.</t>
  </si>
  <si>
    <r>
      <t xml:space="preserve">T1/T2:Calificación parcial por ser una actividad continua.                                                             </t>
    </r>
    <r>
      <rPr>
        <b/>
        <sz val="14"/>
        <rFont val="Arial"/>
        <family val="2"/>
      </rPr>
      <t>T3:</t>
    </r>
    <r>
      <rPr>
        <sz val="14"/>
        <rFont val="Arial"/>
        <family val="2"/>
      </rPr>
      <t xml:space="preserve"> calificación parcial por ser una actividad continua.                                                                                                              T4: califica como cumplido en su conjunto.</t>
    </r>
  </si>
  <si>
    <t>T3: les califica como ''parcial'', hasta tanto se les valide el POA 2019. Cuando este sea validado, se les colocará la puntuación completa, en el cuarto trimestre (T4).                                  T4: pudimos verificar que su plan de trabajo 2019 fue validado.</t>
  </si>
  <si>
    <t>T1/T2:Calificación parcial por ser una actividad continua.                                 T3: calificación parcial por ser una actividad continua.                                                                                                                                              T4: califica como cumplido en su conjunto.</t>
  </si>
  <si>
    <t>T1/T2: Calficación parcial por ser una actividad continua.                                                T3: calificación parcial por ser una actividad continua.                                                                                     T4: califica como cumplido en su conjunto.</t>
  </si>
  <si>
    <t>T1/T2: Calificación parcial por ser una actividad continua.                                                                     T3: calificación parcial por ser una actividad continua.                                                                                   T4: califica como cumplido en su conjunto.</t>
  </si>
  <si>
    <t>T2:Calificación parcial por ser una actividad continua.                                                                                                      T3: calificación parcial por ser una actividad continua.                                                                                                            T4: califica como parcial debido a que no se visualiza el acuse de recibo del RAI&lt; se les rest[o un punto debido a ello.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</si>
</sst>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quot;$&quot;* #,##0.00_);_(&quot;$&quot;* \(#,##0.00\);_(&quot;$&quot;* &quot;-&quot;??_);_(@_)"/>
    <numFmt numFmtId="166" formatCode="_([$€]* #,##0.00_);_([$€]* \(#,##0.00\);_([$€]* &quot;-&quot;??_);_(@_)"/>
    <numFmt numFmtId="167" formatCode="[$-C0A]mmmm\-yy;@"/>
    <numFmt numFmtId="168" formatCode="[$-C0A]d\-mmm\-yyyy;@"/>
  </numFmts>
  <fonts count="43">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b/>
      <sz val="11"/>
      <color theme="1"/>
      <name val="Arial"/>
      <family val="2"/>
    </font>
    <font>
      <b/>
      <sz val="14"/>
      <color theme="1"/>
      <name val="Calibri"/>
      <family val="2"/>
      <scheme val="minor"/>
    </font>
    <font>
      <b/>
      <sz val="11"/>
      <color theme="1"/>
      <name val="Calibri"/>
      <family val="2"/>
      <scheme val="minor"/>
    </font>
    <font>
      <b/>
      <sz val="16"/>
      <color theme="1"/>
      <name val="Calibri"/>
      <family val="2"/>
      <scheme val="minor"/>
    </font>
    <font>
      <b/>
      <sz val="10"/>
      <name val="Arial"/>
      <family val="2"/>
    </font>
    <font>
      <sz val="16"/>
      <name val="Calibri"/>
      <family val="2"/>
      <scheme val="minor"/>
    </font>
    <font>
      <b/>
      <sz val="14"/>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s>
  <cellStyleXfs count="84">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xf numFmtId="9" fontId="5" fillId="0" borderId="0" applyFont="0" applyFill="0" applyBorder="0" applyAlignment="0" applyProtection="0"/>
  </cellStyleXfs>
  <cellXfs count="397">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7"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0" fillId="0" borderId="4" xfId="0" applyFont="1" applyFill="1" applyBorder="1" applyAlignment="1">
      <alignment horizontal="center" vertical="top" wrapText="1"/>
    </xf>
    <xf numFmtId="0" fontId="30"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34"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2"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2" fillId="0" borderId="1" xfId="0" applyNumberFormat="1" applyFont="1" applyBorder="1" applyAlignment="1">
      <alignment vertical="center" wrapText="1"/>
    </xf>
    <xf numFmtId="0" fontId="25" fillId="0" borderId="0" xfId="0" applyFont="1"/>
    <xf numFmtId="0" fontId="4" fillId="14" borderId="3" xfId="0" applyFont="1" applyFill="1" applyBorder="1" applyAlignment="1" applyProtection="1">
      <alignment horizontal="center" vertical="center"/>
      <protection locked="0"/>
    </xf>
    <xf numFmtId="0" fontId="4" fillId="14" borderId="1" xfId="0" applyFont="1" applyFill="1" applyBorder="1" applyAlignment="1" applyProtection="1">
      <alignment horizontal="center" vertical="center"/>
      <protection locked="0"/>
    </xf>
    <xf numFmtId="0" fontId="4" fillId="14" borderId="33" xfId="0" applyFont="1" applyFill="1" applyBorder="1" applyAlignment="1" applyProtection="1">
      <alignment horizontal="center" vertical="center"/>
      <protection locked="0"/>
    </xf>
    <xf numFmtId="0" fontId="4" fillId="14" borderId="33" xfId="0" applyFont="1" applyFill="1" applyBorder="1" applyAlignment="1">
      <alignment vertical="center"/>
    </xf>
    <xf numFmtId="0" fontId="27" fillId="14" borderId="33" xfId="0" applyFont="1" applyFill="1" applyBorder="1" applyAlignment="1">
      <alignment vertical="top" wrapText="1"/>
    </xf>
    <xf numFmtId="0" fontId="27" fillId="14" borderId="3" xfId="0" applyFont="1" applyFill="1" applyBorder="1" applyAlignment="1">
      <alignment vertical="top" wrapText="1"/>
    </xf>
    <xf numFmtId="0" fontId="27" fillId="14" borderId="1" xfId="0" applyFont="1" applyFill="1" applyBorder="1" applyAlignment="1">
      <alignment vertical="top" wrapText="1"/>
    </xf>
    <xf numFmtId="0" fontId="27" fillId="14" borderId="4" xfId="0" applyFont="1" applyFill="1" applyBorder="1" applyAlignment="1">
      <alignment vertical="top" wrapText="1"/>
    </xf>
    <xf numFmtId="0" fontId="15" fillId="14" borderId="1" xfId="0" applyFont="1" applyFill="1" applyBorder="1" applyAlignment="1">
      <alignment horizontal="center" vertical="center" wrapText="1"/>
    </xf>
    <xf numFmtId="0" fontId="27" fillId="15" borderId="1" xfId="0" applyFont="1" applyFill="1" applyBorder="1" applyAlignment="1" applyProtection="1">
      <alignment vertical="center" wrapText="1"/>
      <protection locked="0"/>
    </xf>
    <xf numFmtId="0" fontId="27" fillId="15" borderId="2" xfId="0" applyFont="1" applyFill="1" applyBorder="1" applyAlignment="1" applyProtection="1">
      <alignment vertical="center" wrapText="1"/>
      <protection locked="0"/>
    </xf>
    <xf numFmtId="0" fontId="26" fillId="15" borderId="33" xfId="0" applyFont="1" applyFill="1" applyBorder="1" applyAlignment="1" applyProtection="1">
      <alignment horizontal="justify" vertical="top"/>
      <protection locked="0"/>
    </xf>
    <xf numFmtId="0" fontId="27" fillId="15" borderId="8" xfId="0" applyFont="1" applyFill="1" applyBorder="1" applyAlignment="1" applyProtection="1">
      <alignment horizontal="center" vertical="top" wrapText="1"/>
    </xf>
    <xf numFmtId="0" fontId="27" fillId="15" borderId="4" xfId="0" applyFont="1" applyFill="1" applyBorder="1" applyAlignment="1" applyProtection="1">
      <alignment horizontal="center" vertical="top" wrapText="1"/>
    </xf>
    <xf numFmtId="0" fontId="27" fillId="15" borderId="33" xfId="0" applyFont="1" applyFill="1" applyBorder="1" applyAlignment="1">
      <alignment vertical="top" wrapText="1"/>
    </xf>
    <xf numFmtId="0" fontId="27" fillId="15" borderId="3" xfId="0" applyFont="1" applyFill="1" applyBorder="1" applyAlignment="1">
      <alignment vertical="top" wrapText="1"/>
    </xf>
    <xf numFmtId="0" fontId="27" fillId="15" borderId="4" xfId="0" applyFont="1" applyFill="1" applyBorder="1" applyAlignment="1">
      <alignment vertical="top"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4" fillId="14" borderId="28" xfId="0" applyFont="1" applyFill="1" applyBorder="1" applyAlignment="1" applyProtection="1">
      <alignment horizontal="center" vertical="center"/>
      <protection locked="0"/>
    </xf>
    <xf numFmtId="0" fontId="27" fillId="0" borderId="33" xfId="0" applyFont="1" applyFill="1" applyBorder="1" applyAlignment="1">
      <alignment horizontal="center" vertical="center" wrapText="1"/>
    </xf>
    <xf numFmtId="0" fontId="30" fillId="0" borderId="4"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26" fillId="0" borderId="59"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4" fillId="0" borderId="60" xfId="82" applyFont="1" applyBorder="1" applyAlignment="1">
      <alignment horizontal="center" vertical="center" wrapText="1"/>
    </xf>
    <xf numFmtId="0" fontId="35" fillId="0" borderId="62" xfId="82" applyFont="1" applyBorder="1" applyAlignment="1">
      <alignment horizontal="center" vertical="center" wrapText="1"/>
    </xf>
    <xf numFmtId="0" fontId="35" fillId="0" borderId="61" xfId="82" applyFont="1" applyBorder="1" applyAlignment="1">
      <alignment horizontal="center" vertical="center" wrapText="1"/>
    </xf>
    <xf numFmtId="0" fontId="35" fillId="0" borderId="63" xfId="82" applyFont="1" applyBorder="1" applyAlignment="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0" fillId="0" borderId="43"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27" fillId="0" borderId="8" xfId="0" applyFont="1" applyBorder="1" applyAlignment="1" applyProtection="1">
      <alignment horizontal="center" vertical="center" wrapText="1"/>
    </xf>
    <xf numFmtId="0" fontId="25" fillId="0" borderId="1" xfId="0" applyFont="1" applyBorder="1" applyAlignment="1">
      <alignment horizontal="center" vertical="center"/>
    </xf>
    <xf numFmtId="0" fontId="25" fillId="0" borderId="39" xfId="0" applyFont="1" applyBorder="1" applyAlignment="1">
      <alignment horizontal="center" vertical="center"/>
    </xf>
    <xf numFmtId="0" fontId="25" fillId="0" borderId="2"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0" borderId="56" xfId="0" applyFont="1" applyBorder="1" applyAlignment="1">
      <alignment horizontal="center" vertical="center"/>
    </xf>
    <xf numFmtId="0" fontId="9" fillId="0" borderId="12" xfId="0" applyFont="1" applyBorder="1" applyAlignment="1">
      <alignment horizontal="center" vertical="center"/>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7" borderId="1" xfId="0" applyFont="1" applyFill="1" applyBorder="1" applyAlignment="1">
      <alignment horizontal="left" vertical="center"/>
    </xf>
    <xf numFmtId="0" fontId="6" fillId="16" borderId="1" xfId="0" applyFont="1" applyFill="1" applyBorder="1" applyAlignment="1" applyProtection="1">
      <alignment horizontal="center" vertical="center" wrapText="1"/>
    </xf>
    <xf numFmtId="0" fontId="8" fillId="0" borderId="2" xfId="0" applyFont="1" applyBorder="1" applyAlignment="1">
      <alignment horizontal="left" vertical="center" wrapText="1"/>
    </xf>
    <xf numFmtId="0" fontId="8" fillId="8" borderId="1" xfId="0" applyFont="1" applyFill="1" applyBorder="1" applyAlignment="1">
      <alignment horizontal="left" vertical="center"/>
    </xf>
    <xf numFmtId="0" fontId="6" fillId="16" borderId="1" xfId="0" applyFont="1" applyFill="1" applyBorder="1" applyAlignment="1">
      <alignment horizontal="center" vertical="center" wrapText="1"/>
    </xf>
    <xf numFmtId="0" fontId="8" fillId="13" borderId="1" xfId="0" applyFont="1" applyFill="1" applyBorder="1" applyAlignment="1">
      <alignment horizontal="left" vertical="center"/>
    </xf>
    <xf numFmtId="0" fontId="8" fillId="16" borderId="1" xfId="0" applyFont="1" applyFill="1" applyBorder="1" applyAlignment="1">
      <alignment horizontal="center"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15" fontId="27" fillId="15" borderId="28" xfId="0" applyNumberFormat="1" applyFont="1" applyFill="1" applyBorder="1" applyAlignment="1" applyProtection="1">
      <alignment horizontal="center" vertical="center" wrapText="1"/>
      <protection locked="0"/>
    </xf>
    <xf numFmtId="0" fontId="25" fillId="0" borderId="32" xfId="0" applyFont="1" applyBorder="1" applyAlignment="1">
      <alignment horizontal="center" vertical="center"/>
    </xf>
    <xf numFmtId="0" fontId="26" fillId="15" borderId="33" xfId="0" applyFont="1" applyFill="1" applyBorder="1" applyAlignment="1" applyProtection="1">
      <alignment horizontal="center" vertical="center"/>
      <protection locked="0"/>
    </xf>
    <xf numFmtId="15" fontId="26" fillId="15" borderId="33" xfId="0" applyNumberFormat="1" applyFont="1" applyFill="1" applyBorder="1" applyAlignment="1" applyProtection="1">
      <alignment horizontal="center" vertical="center"/>
      <protection locked="0"/>
    </xf>
    <xf numFmtId="0" fontId="27" fillId="15" borderId="33" xfId="0" applyFont="1" applyFill="1" applyBorder="1" applyAlignment="1" applyProtection="1">
      <alignment vertical="top" wrapText="1"/>
    </xf>
    <xf numFmtId="0" fontId="27" fillId="15" borderId="4" xfId="0" applyFont="1" applyFill="1" applyBorder="1" applyAlignment="1" applyProtection="1">
      <alignment vertical="top" wrapText="1"/>
    </xf>
    <xf numFmtId="0" fontId="27" fillId="15" borderId="3" xfId="0" applyFont="1" applyFill="1" applyBorder="1" applyAlignment="1" applyProtection="1">
      <alignment horizontal="center" vertical="center" wrapText="1"/>
    </xf>
    <xf numFmtId="15" fontId="27" fillId="15" borderId="3" xfId="0" applyNumberFormat="1" applyFont="1" applyFill="1" applyBorder="1" applyAlignment="1" applyProtection="1">
      <alignment horizontal="center" vertical="center" wrapText="1"/>
    </xf>
    <xf numFmtId="0" fontId="25" fillId="0" borderId="20" xfId="0" applyFont="1" applyBorder="1" applyAlignment="1">
      <alignment horizontal="center" vertical="center"/>
    </xf>
    <xf numFmtId="0" fontId="26" fillId="15" borderId="27" xfId="0" applyFont="1" applyFill="1" applyBorder="1" applyAlignment="1">
      <alignment horizontal="center" vertical="center"/>
    </xf>
    <xf numFmtId="0" fontId="26" fillId="15" borderId="33" xfId="0" applyFont="1" applyFill="1" applyBorder="1" applyAlignment="1" applyProtection="1">
      <alignment horizontal="justify" vertical="top" wrapText="1"/>
      <protection locked="0"/>
    </xf>
    <xf numFmtId="0" fontId="27" fillId="0" borderId="3" xfId="0" applyFont="1" applyFill="1" applyBorder="1" applyAlignment="1">
      <alignment horizontal="center" vertical="center" wrapText="1"/>
    </xf>
    <xf numFmtId="0" fontId="30" fillId="0" borderId="4" xfId="0" applyFont="1" applyBorder="1" applyAlignment="1" applyProtection="1">
      <alignment horizontal="center" vertical="center" wrapText="1"/>
    </xf>
    <xf numFmtId="2" fontId="18" fillId="4" borderId="17" xfId="1" applyNumberFormat="1" applyFont="1" applyFill="1" applyBorder="1" applyAlignment="1">
      <alignment horizontal="center" vertical="center" wrapText="1"/>
    </xf>
    <xf numFmtId="0" fontId="25" fillId="14" borderId="14" xfId="0" applyFont="1" applyFill="1" applyBorder="1" applyAlignment="1">
      <alignment vertical="center" wrapText="1"/>
    </xf>
    <xf numFmtId="0" fontId="25" fillId="14" borderId="44" xfId="0" applyFont="1" applyFill="1" applyBorder="1" applyAlignment="1">
      <alignment vertical="center" wrapText="1"/>
    </xf>
    <xf numFmtId="0" fontId="27" fillId="14" borderId="4" xfId="0" applyFont="1" applyFill="1" applyBorder="1" applyAlignment="1" applyProtection="1">
      <alignment vertical="top" wrapText="1"/>
    </xf>
    <xf numFmtId="0" fontId="27" fillId="14" borderId="3" xfId="0" applyFont="1" applyFill="1" applyBorder="1" applyAlignment="1" applyProtection="1">
      <alignment vertical="top" wrapText="1"/>
    </xf>
    <xf numFmtId="0" fontId="27" fillId="14" borderId="33" xfId="0" applyFont="1" applyFill="1" applyBorder="1" applyAlignment="1" applyProtection="1">
      <alignment vertical="top" wrapText="1"/>
    </xf>
    <xf numFmtId="0" fontId="26" fillId="15" borderId="33" xfId="0" applyFont="1" applyFill="1" applyBorder="1" applyAlignment="1" applyProtection="1">
      <alignment horizontal="left" vertical="center" wrapText="1"/>
      <protection locked="0"/>
    </xf>
    <xf numFmtId="0" fontId="25" fillId="0" borderId="3" xfId="0" applyFont="1" applyBorder="1" applyAlignment="1">
      <alignment horizontal="center" vertical="center"/>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4" fillId="14" borderId="4" xfId="0" applyFont="1" applyFill="1" applyBorder="1" applyAlignment="1" applyProtection="1">
      <alignment horizontal="center" vertical="center" wrapText="1"/>
    </xf>
    <xf numFmtId="0" fontId="4" fillId="14" borderId="3" xfId="0" applyFont="1" applyFill="1" applyBorder="1" applyAlignment="1" applyProtection="1">
      <alignment horizontal="center" vertical="center" wrapText="1"/>
    </xf>
    <xf numFmtId="0" fontId="27" fillId="15" borderId="4" xfId="0" applyFont="1" applyFill="1" applyBorder="1" applyAlignment="1" applyProtection="1">
      <alignment vertical="center" wrapText="1"/>
    </xf>
    <xf numFmtId="0" fontId="27" fillId="15" borderId="3" xfId="0" applyFont="1" applyFill="1" applyBorder="1" applyAlignment="1" applyProtection="1">
      <alignment vertical="center" wrapText="1"/>
    </xf>
    <xf numFmtId="0" fontId="14" fillId="0" borderId="67" xfId="0" applyFont="1" applyBorder="1"/>
    <xf numFmtId="0" fontId="14" fillId="0" borderId="33" xfId="0" applyFont="1" applyBorder="1"/>
    <xf numFmtId="0" fontId="4" fillId="14" borderId="33"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0" fillId="2" borderId="0" xfId="0" applyFill="1"/>
    <xf numFmtId="0" fontId="40" fillId="6" borderId="66" xfId="4" applyFont="1" applyFill="1" applyBorder="1" applyAlignment="1">
      <alignment horizontal="center" vertical="center" wrapText="1"/>
    </xf>
    <xf numFmtId="0" fontId="40" fillId="7" borderId="9" xfId="4" applyFont="1" applyFill="1" applyBorder="1" applyAlignment="1">
      <alignment horizontal="center" vertical="center" wrapText="1"/>
    </xf>
    <xf numFmtId="0" fontId="40" fillId="17" borderId="9" xfId="4" applyFont="1" applyFill="1" applyBorder="1" applyAlignment="1">
      <alignment horizontal="center" vertical="center" wrapText="1"/>
    </xf>
    <xf numFmtId="0" fontId="40" fillId="8" borderId="23" xfId="4" applyFont="1" applyFill="1" applyBorder="1" applyAlignment="1">
      <alignment horizontal="center" vertical="center" wrapText="1"/>
    </xf>
    <xf numFmtId="0" fontId="40" fillId="0" borderId="58" xfId="4" applyFont="1" applyFill="1" applyBorder="1" applyAlignment="1">
      <alignment horizontal="center" vertical="center" wrapText="1"/>
    </xf>
    <xf numFmtId="0" fontId="2" fillId="0" borderId="12" xfId="4" applyFont="1" applyBorder="1" applyAlignment="1">
      <alignment horizontal="center" vertical="center"/>
    </xf>
    <xf numFmtId="0" fontId="2" fillId="0" borderId="30"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7" xfId="4" applyFont="1" applyBorder="1" applyAlignment="1">
      <alignment horizontal="center" vertical="center"/>
    </xf>
    <xf numFmtId="0" fontId="2" fillId="0" borderId="25" xfId="4" applyFont="1" applyBorder="1" applyAlignment="1">
      <alignment horizontal="center" vertical="center" wrapText="1"/>
    </xf>
    <xf numFmtId="0" fontId="2" fillId="0" borderId="1" xfId="4" applyFont="1" applyBorder="1" applyAlignment="1">
      <alignment horizontal="center" vertical="center" wrapText="1"/>
    </xf>
    <xf numFmtId="0" fontId="40" fillId="3" borderId="22" xfId="4" applyFont="1" applyFill="1" applyBorder="1" applyAlignment="1">
      <alignment horizontal="center" vertical="center"/>
    </xf>
    <xf numFmtId="0" fontId="40" fillId="3" borderId="1" xfId="4" applyFont="1" applyFill="1" applyBorder="1" applyAlignment="1">
      <alignment horizontal="center" vertical="center" wrapText="1"/>
    </xf>
    <xf numFmtId="9" fontId="40" fillId="18" borderId="30" xfId="83" applyFont="1" applyFill="1" applyBorder="1" applyAlignment="1">
      <alignment horizontal="center" vertical="center"/>
    </xf>
    <xf numFmtId="9" fontId="40" fillId="18" borderId="3" xfId="83" applyFont="1" applyFill="1" applyBorder="1" applyAlignment="1">
      <alignment horizontal="center" vertical="center"/>
    </xf>
    <xf numFmtId="9" fontId="40" fillId="18" borderId="32" xfId="83" applyFont="1" applyFill="1" applyBorder="1" applyAlignment="1">
      <alignment horizontal="center" vertical="center" wrapText="1"/>
    </xf>
    <xf numFmtId="9" fontId="40" fillId="18" borderId="3" xfId="83" applyFont="1" applyFill="1" applyBorder="1" applyAlignment="1">
      <alignment horizontal="center" vertical="center" wrapText="1"/>
    </xf>
    <xf numFmtId="9" fontId="40" fillId="18" borderId="3" xfId="4" applyNumberFormat="1" applyFont="1" applyFill="1" applyBorder="1" applyAlignment="1">
      <alignment horizontal="center" vertical="center" wrapText="1"/>
    </xf>
    <xf numFmtId="2" fontId="40" fillId="18" borderId="54" xfId="83" applyNumberFormat="1" applyFont="1" applyFill="1" applyBorder="1" applyAlignment="1">
      <alignment horizontal="center" vertical="center"/>
    </xf>
    <xf numFmtId="0" fontId="7" fillId="0" borderId="0" xfId="0" applyFont="1" applyAlignment="1">
      <alignment horizontal="center"/>
    </xf>
    <xf numFmtId="0" fontId="15" fillId="0" borderId="0" xfId="0" applyFont="1" applyFill="1" applyBorder="1" applyAlignment="1">
      <alignment horizontal="center" vertical="top" wrapText="1"/>
    </xf>
    <xf numFmtId="167" fontId="41" fillId="2" borderId="0" xfId="0" applyNumberFormat="1" applyFont="1" applyFill="1" applyBorder="1" applyAlignment="1" applyProtection="1">
      <alignment horizontal="center" vertical="center"/>
    </xf>
    <xf numFmtId="0" fontId="4" fillId="14" borderId="27" xfId="0" applyFont="1" applyFill="1" applyBorder="1" applyAlignment="1" applyProtection="1">
      <alignment horizontal="center" vertical="center"/>
      <protection locked="0"/>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5" borderId="3" xfId="0" applyFont="1" applyFill="1" applyBorder="1" applyAlignment="1">
      <alignment vertical="center" wrapText="1"/>
    </xf>
    <xf numFmtId="0" fontId="25" fillId="15" borderId="1" xfId="0" applyFont="1" applyFill="1" applyBorder="1" applyAlignment="1">
      <alignment vertical="center" wrapText="1"/>
    </xf>
    <xf numFmtId="0" fontId="25" fillId="15" borderId="2" xfId="0" applyFont="1" applyFill="1" applyBorder="1" applyAlignment="1">
      <alignment horizontal="center" vertical="center" wrapText="1"/>
    </xf>
    <xf numFmtId="0" fontId="0" fillId="0" borderId="1" xfId="0" applyBorder="1" applyAlignment="1">
      <alignment horizontal="center" vertical="center"/>
    </xf>
    <xf numFmtId="0" fontId="37" fillId="14" borderId="1" xfId="0" applyFont="1" applyFill="1" applyBorder="1" applyAlignment="1">
      <alignment horizontal="center" vertical="center" wrapText="1"/>
    </xf>
    <xf numFmtId="0" fontId="25" fillId="14" borderId="2" xfId="0" applyFont="1" applyFill="1" applyBorder="1" applyAlignment="1">
      <alignment vertical="center" wrapText="1"/>
    </xf>
    <xf numFmtId="0" fontId="27" fillId="15" borderId="28" xfId="0" applyFont="1" applyFill="1" applyBorder="1" applyAlignment="1" applyProtection="1">
      <alignment horizontal="center" vertical="center" wrapText="1"/>
    </xf>
    <xf numFmtId="15" fontId="27" fillId="15" borderId="28" xfId="0" applyNumberFormat="1" applyFont="1" applyFill="1" applyBorder="1" applyAlignment="1" applyProtection="1">
      <alignment vertical="center" wrapText="1"/>
    </xf>
    <xf numFmtId="0" fontId="27" fillId="15" borderId="3" xfId="0" applyFont="1" applyFill="1" applyBorder="1" applyAlignment="1" applyProtection="1">
      <alignment vertical="top" wrapText="1"/>
    </xf>
    <xf numFmtId="15" fontId="27" fillId="15" borderId="1" xfId="0" applyNumberFormat="1" applyFont="1" applyFill="1" applyBorder="1" applyAlignment="1">
      <alignment horizontal="center" vertical="center" wrapText="1"/>
    </xf>
    <xf numFmtId="15" fontId="25" fillId="15" borderId="3" xfId="0" applyNumberFormat="1" applyFont="1" applyFill="1" applyBorder="1" applyAlignment="1">
      <alignment horizontal="center" vertical="center" wrapText="1"/>
    </xf>
    <xf numFmtId="0" fontId="25" fillId="15" borderId="30" xfId="0" applyFont="1" applyFill="1" applyBorder="1" applyAlignment="1">
      <alignment horizontal="center" vertical="center" wrapText="1"/>
    </xf>
    <xf numFmtId="1" fontId="27" fillId="15" borderId="7" xfId="0" applyNumberFormat="1" applyFont="1" applyFill="1" applyBorder="1" applyAlignment="1" applyProtection="1">
      <alignment horizontal="center" vertical="center"/>
      <protection locked="0"/>
    </xf>
    <xf numFmtId="0" fontId="25" fillId="15" borderId="12" xfId="0" applyFont="1" applyFill="1" applyBorder="1" applyAlignment="1">
      <alignment horizontal="center" vertical="center" wrapText="1"/>
    </xf>
    <xf numFmtId="9" fontId="26" fillId="15" borderId="2" xfId="0" applyNumberFormat="1" applyFont="1" applyFill="1" applyBorder="1" applyAlignment="1" applyProtection="1">
      <alignment horizontal="justify" vertical="top" wrapText="1"/>
      <protection locked="0"/>
    </xf>
    <xf numFmtId="0" fontId="27" fillId="14" borderId="1" xfId="0" applyFont="1" applyFill="1" applyBorder="1" applyAlignment="1">
      <alignment vertical="center" wrapText="1"/>
    </xf>
    <xf numFmtId="0" fontId="27" fillId="14" borderId="1" xfId="0" applyFont="1" applyFill="1" applyBorder="1" applyAlignment="1">
      <alignment horizontal="left" vertical="center" wrapText="1"/>
    </xf>
    <xf numFmtId="0" fontId="4" fillId="14" borderId="7" xfId="0" applyFont="1" applyFill="1" applyBorder="1" applyAlignment="1" applyProtection="1">
      <alignment horizontal="center" vertical="center"/>
      <protection locked="0"/>
    </xf>
    <xf numFmtId="0" fontId="27" fillId="14" borderId="39" xfId="0" applyFont="1" applyFill="1" applyBorder="1" applyAlignment="1">
      <alignment vertical="center" wrapText="1"/>
    </xf>
    <xf numFmtId="0" fontId="37" fillId="14" borderId="7" xfId="0" applyFont="1" applyFill="1" applyBorder="1" applyAlignment="1">
      <alignment horizontal="center" vertical="center" wrapText="1"/>
    </xf>
    <xf numFmtId="0" fontId="27" fillId="14" borderId="3" xfId="0" applyFont="1" applyFill="1" applyBorder="1" applyAlignment="1">
      <alignment vertical="center" wrapText="1"/>
    </xf>
    <xf numFmtId="0" fontId="42" fillId="14" borderId="12" xfId="0" applyFont="1" applyFill="1" applyBorder="1" applyAlignment="1">
      <alignment horizontal="center" vertical="center" wrapText="1"/>
    </xf>
    <xf numFmtId="0" fontId="27" fillId="14" borderId="2" xfId="0" applyFont="1" applyFill="1" applyBorder="1" applyAlignment="1">
      <alignment vertical="center" wrapText="1"/>
    </xf>
    <xf numFmtId="0" fontId="27" fillId="15" borderId="1" xfId="0" applyFont="1" applyFill="1" applyBorder="1" applyAlignment="1" applyProtection="1">
      <alignment horizontal="center" vertical="center" wrapText="1"/>
    </xf>
    <xf numFmtId="15" fontId="27" fillId="15" borderId="1" xfId="0" applyNumberFormat="1" applyFont="1" applyFill="1" applyBorder="1" applyAlignment="1" applyProtection="1">
      <alignment horizontal="center" vertical="center" wrapText="1"/>
    </xf>
    <xf numFmtId="0" fontId="4" fillId="14" borderId="3"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3" xfId="0" applyFont="1" applyFill="1" applyBorder="1" applyAlignment="1" applyProtection="1">
      <alignment vertical="center" wrapText="1"/>
    </xf>
    <xf numFmtId="0" fontId="26" fillId="15" borderId="33" xfId="0" applyFont="1" applyFill="1" applyBorder="1" applyAlignment="1" applyProtection="1">
      <alignment horizontal="justify" vertical="center" wrapText="1"/>
      <protection locked="0"/>
    </xf>
    <xf numFmtId="0" fontId="26" fillId="15" borderId="33" xfId="0" applyFont="1" applyFill="1" applyBorder="1" applyAlignment="1" applyProtection="1">
      <alignment horizontal="left" vertical="top" wrapText="1"/>
      <protection locked="0"/>
    </xf>
    <xf numFmtId="0" fontId="26" fillId="15" borderId="3" xfId="0" applyFont="1" applyFill="1" applyBorder="1" applyAlignment="1" applyProtection="1">
      <alignment horizontal="left" vertical="top" wrapText="1"/>
      <protection locked="0"/>
    </xf>
    <xf numFmtId="15" fontId="25" fillId="15" borderId="3" xfId="0" applyNumberFormat="1" applyFont="1" applyFill="1" applyBorder="1" applyAlignment="1">
      <alignment horizontal="center" vertical="center" wrapText="1"/>
    </xf>
    <xf numFmtId="14" fontId="27" fillId="15" borderId="1" xfId="0" applyNumberFormat="1" applyFont="1" applyFill="1" applyBorder="1" applyAlignment="1" applyProtection="1">
      <alignment horizontal="center" vertical="center" wrapText="1"/>
      <protection locked="0"/>
    </xf>
    <xf numFmtId="0" fontId="27" fillId="15" borderId="2" xfId="0" applyFont="1" applyFill="1" applyBorder="1" applyAlignment="1" applyProtection="1">
      <alignment vertical="top" wrapText="1"/>
      <protection locked="0"/>
    </xf>
    <xf numFmtId="0" fontId="25" fillId="15" borderId="66" xfId="0" applyFont="1" applyFill="1" applyBorder="1" applyAlignment="1">
      <alignment horizontal="center" vertical="center" wrapText="1"/>
    </xf>
    <xf numFmtId="0" fontId="25" fillId="15" borderId="44" xfId="0" applyFont="1" applyFill="1" applyBorder="1" applyAlignment="1">
      <alignment horizontal="left" vertical="top" wrapText="1"/>
    </xf>
    <xf numFmtId="0" fontId="26" fillId="15" borderId="1" xfId="0" applyFont="1" applyFill="1" applyBorder="1" applyAlignment="1" applyProtection="1">
      <alignment horizontal="left" vertical="top" wrapText="1"/>
      <protection locked="0"/>
    </xf>
    <xf numFmtId="0" fontId="27" fillId="15" borderId="1" xfId="0" applyFont="1" applyFill="1" applyBorder="1" applyAlignment="1">
      <alignment horizontal="left" vertical="top" wrapText="1"/>
    </xf>
    <xf numFmtId="0" fontId="26" fillId="15" borderId="1" xfId="0" applyFont="1" applyFill="1" applyBorder="1" applyAlignment="1" applyProtection="1">
      <alignment horizontal="left" vertical="center" wrapText="1"/>
      <protection locked="0"/>
    </xf>
    <xf numFmtId="0" fontId="27" fillId="15" borderId="1" xfId="0" applyFont="1" applyFill="1" applyBorder="1" applyAlignment="1">
      <alignment vertical="center" wrapText="1"/>
    </xf>
    <xf numFmtId="0" fontId="27" fillId="14" borderId="3" xfId="0" applyFont="1" applyFill="1" applyBorder="1" applyAlignment="1">
      <alignment horizontal="left" vertical="center" wrapText="1"/>
    </xf>
    <xf numFmtId="15" fontId="25" fillId="15" borderId="3" xfId="0" applyNumberFormat="1"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4" fillId="14" borderId="10" xfId="0" applyFont="1" applyFill="1" applyBorder="1" applyAlignment="1" applyProtection="1">
      <alignment horizontal="center" vertical="center"/>
      <protection locked="0"/>
    </xf>
    <xf numFmtId="0" fontId="4" fillId="14" borderId="12" xfId="0" applyFont="1" applyFill="1" applyBorder="1" applyAlignment="1" applyProtection="1">
      <alignment horizontal="center" vertical="center"/>
      <protection locked="0"/>
    </xf>
    <xf numFmtId="0" fontId="4" fillId="14" borderId="33"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26" fillId="15" borderId="33" xfId="0" applyFont="1" applyFill="1" applyBorder="1" applyAlignment="1" applyProtection="1">
      <alignment horizontal="left" vertical="center" wrapText="1"/>
      <protection locked="0"/>
    </xf>
    <xf numFmtId="0" fontId="26" fillId="15" borderId="4" xfId="0" applyFont="1" applyFill="1" applyBorder="1" applyAlignment="1" applyProtection="1">
      <alignment horizontal="left" vertical="center" wrapText="1"/>
      <protection locked="0"/>
    </xf>
    <xf numFmtId="0" fontId="26" fillId="15" borderId="3" xfId="0" applyFont="1" applyFill="1" applyBorder="1" applyAlignment="1" applyProtection="1">
      <alignment horizontal="left" vertical="center" wrapText="1"/>
      <protection locked="0"/>
    </xf>
    <xf numFmtId="0" fontId="25" fillId="15" borderId="65" xfId="0" applyFont="1" applyFill="1" applyBorder="1" applyAlignment="1">
      <alignment horizontal="center" vertical="center" wrapText="1"/>
    </xf>
    <xf numFmtId="0" fontId="25" fillId="15" borderId="21" xfId="0" applyFont="1" applyFill="1" applyBorder="1" applyAlignment="1">
      <alignment horizontal="center" vertical="center" wrapText="1"/>
    </xf>
    <xf numFmtId="0" fontId="25" fillId="15" borderId="30"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6" fillId="15" borderId="11" xfId="0" applyFont="1" applyFill="1" applyBorder="1" applyAlignment="1" applyProtection="1">
      <alignment horizontal="left" vertical="center" wrapText="1"/>
      <protection locked="0"/>
    </xf>
    <xf numFmtId="0" fontId="26" fillId="15" borderId="14" xfId="0" applyFont="1" applyFill="1" applyBorder="1" applyAlignment="1" applyProtection="1">
      <alignment horizontal="left" vertical="center" wrapText="1"/>
      <protection locked="0"/>
    </xf>
    <xf numFmtId="0" fontId="4" fillId="14" borderId="33" xfId="0" applyFont="1" applyFill="1" applyBorder="1" applyAlignment="1" applyProtection="1">
      <alignment horizontal="center" vertical="center" wrapText="1"/>
    </xf>
    <xf numFmtId="0" fontId="4" fillId="14" borderId="4" xfId="0" applyFont="1" applyFill="1" applyBorder="1" applyAlignment="1" applyProtection="1">
      <alignment horizontal="center" vertical="center" wrapText="1"/>
    </xf>
    <xf numFmtId="15" fontId="25" fillId="15" borderId="33" xfId="0" applyNumberFormat="1" applyFont="1" applyFill="1" applyBorder="1" applyAlignment="1">
      <alignment horizontal="center" vertical="center" wrapText="1"/>
    </xf>
    <xf numFmtId="15" fontId="25" fillId="15" borderId="3" xfId="0" applyNumberFormat="1" applyFont="1" applyFill="1" applyBorder="1" applyAlignment="1">
      <alignment horizontal="center" vertical="center" wrapText="1"/>
    </xf>
    <xf numFmtId="0" fontId="26" fillId="15" borderId="33" xfId="0" applyFont="1" applyFill="1" applyBorder="1" applyAlignment="1" applyProtection="1">
      <alignment horizontal="center" vertical="top" wrapText="1"/>
      <protection locked="0"/>
    </xf>
    <xf numFmtId="0" fontId="26" fillId="15" borderId="3" xfId="0" applyFont="1" applyFill="1" applyBorder="1" applyAlignment="1" applyProtection="1">
      <alignment horizontal="center" vertical="top"/>
      <protection locked="0"/>
    </xf>
    <xf numFmtId="0" fontId="4" fillId="14" borderId="3"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37" fillId="14" borderId="33" xfId="0" applyFont="1" applyFill="1" applyBorder="1" applyAlignment="1">
      <alignment horizontal="center" vertical="center" wrapText="1"/>
    </xf>
    <xf numFmtId="0" fontId="37" fillId="14" borderId="3" xfId="0" applyFont="1" applyFill="1" applyBorder="1" applyAlignment="1">
      <alignment horizontal="center" vertical="center" wrapText="1"/>
    </xf>
    <xf numFmtId="0" fontId="32" fillId="14" borderId="11" xfId="0" applyFont="1" applyFill="1" applyBorder="1" applyAlignment="1">
      <alignment horizontal="left" vertical="center" wrapText="1"/>
    </xf>
    <xf numFmtId="0" fontId="32" fillId="14" borderId="14" xfId="0" applyFont="1" applyFill="1" applyBorder="1" applyAlignment="1">
      <alignment horizontal="left" vertical="center" wrapText="1"/>
    </xf>
    <xf numFmtId="0" fontId="27" fillId="14" borderId="8" xfId="0" applyFont="1" applyFill="1" applyBorder="1" applyAlignment="1" applyProtection="1">
      <alignment horizontal="center" vertical="top" wrapText="1"/>
    </xf>
    <xf numFmtId="0" fontId="27" fillId="14" borderId="3" xfId="0" applyFont="1" applyFill="1" applyBorder="1" applyAlignment="1" applyProtection="1">
      <alignment horizontal="center" vertical="top" wrapText="1"/>
    </xf>
    <xf numFmtId="0" fontId="18" fillId="4" borderId="17" xfId="1" applyFont="1" applyFill="1" applyBorder="1" applyAlignment="1">
      <alignment horizontal="center"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9" xfId="0" applyFont="1" applyBorder="1" applyAlignment="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27" fillId="0" borderId="3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4" fillId="2" borderId="27" xfId="0" applyFont="1" applyFill="1" applyBorder="1" applyAlignment="1" applyProtection="1">
      <alignment horizontal="left" vertical="top"/>
    </xf>
    <xf numFmtId="0" fontId="4" fillId="2" borderId="28" xfId="0" applyFont="1" applyFill="1" applyBorder="1" applyAlignment="1" applyProtection="1">
      <alignment horizontal="left" vertical="top"/>
    </xf>
    <xf numFmtId="0" fontId="4" fillId="2" borderId="39" xfId="0" applyFont="1" applyFill="1" applyBorder="1" applyAlignment="1" applyProtection="1">
      <alignment horizontal="left" vertical="top"/>
    </xf>
    <xf numFmtId="0" fontId="31" fillId="9" borderId="15" xfId="0" applyFont="1" applyFill="1" applyBorder="1" applyAlignment="1">
      <alignment horizontal="center" vertical="center" wrapText="1"/>
    </xf>
    <xf numFmtId="0" fontId="31" fillId="9" borderId="29" xfId="0" applyFont="1" applyFill="1" applyBorder="1" applyAlignment="1">
      <alignment horizontal="center" vertical="center" wrapText="1"/>
    </xf>
    <xf numFmtId="0" fontId="31" fillId="9" borderId="55" xfId="0" applyFont="1" applyFill="1" applyBorder="1" applyAlignment="1">
      <alignment horizontal="center" vertical="center" wrapText="1"/>
    </xf>
    <xf numFmtId="0" fontId="26" fillId="15" borderId="33" xfId="0" applyFont="1" applyFill="1" applyBorder="1" applyAlignment="1" applyProtection="1">
      <alignment horizontal="center" vertical="top"/>
      <protection locked="0"/>
    </xf>
    <xf numFmtId="0" fontId="3" fillId="4" borderId="15"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55" xfId="1" applyFont="1" applyFill="1" applyBorder="1" applyAlignment="1">
      <alignment horizontal="center" vertical="center" wrapText="1"/>
    </xf>
    <xf numFmtId="0" fontId="27" fillId="14" borderId="4" xfId="0" applyFont="1" applyFill="1" applyBorder="1" applyAlignment="1" applyProtection="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7" fillId="0" borderId="36" xfId="0" applyFont="1" applyBorder="1" applyAlignment="1">
      <alignment horizontal="center"/>
    </xf>
    <xf numFmtId="0" fontId="7" fillId="0" borderId="31" xfId="0" applyFont="1" applyBorder="1" applyAlignment="1">
      <alignment horizontal="center"/>
    </xf>
    <xf numFmtId="0" fontId="7" fillId="0" borderId="54" xfId="0" applyFont="1" applyBorder="1" applyAlignment="1">
      <alignment horizontal="center"/>
    </xf>
    <xf numFmtId="167" fontId="4" fillId="2" borderId="35" xfId="0" applyNumberFormat="1" applyFont="1" applyFill="1" applyBorder="1" applyAlignment="1" applyProtection="1">
      <alignment horizontal="left" vertical="center"/>
    </xf>
    <xf numFmtId="167" fontId="4" fillId="2" borderId="39" xfId="0" applyNumberFormat="1" applyFont="1" applyFill="1" applyBorder="1" applyAlignment="1" applyProtection="1">
      <alignment horizontal="left" vertical="center"/>
    </xf>
    <xf numFmtId="167" fontId="4" fillId="2" borderId="41" xfId="0" applyNumberFormat="1" applyFont="1" applyFill="1" applyBorder="1" applyAlignment="1" applyProtection="1">
      <alignment horizontal="center" vertical="center"/>
    </xf>
    <xf numFmtId="167" fontId="4" fillId="2" borderId="40" xfId="0" applyNumberFormat="1" applyFont="1" applyFill="1" applyBorder="1" applyAlignment="1" applyProtection="1">
      <alignment horizontal="center" vertical="center"/>
    </xf>
    <xf numFmtId="0" fontId="36" fillId="0" borderId="26" xfId="0" applyFont="1" applyBorder="1" applyAlignment="1">
      <alignment horizontal="center"/>
    </xf>
    <xf numFmtId="0" fontId="36" fillId="0" borderId="54" xfId="0" applyFont="1" applyBorder="1" applyAlignment="1">
      <alignment horizontal="center"/>
    </xf>
    <xf numFmtId="0" fontId="21" fillId="2" borderId="0" xfId="0" applyFont="1" applyFill="1" applyBorder="1" applyAlignment="1" applyProtection="1">
      <alignment horizontal="center"/>
    </xf>
    <xf numFmtId="0" fontId="19" fillId="0" borderId="0" xfId="0" applyFont="1" applyAlignment="1" applyProtection="1">
      <alignment horizontal="center" vertical="center"/>
      <protection locked="0"/>
    </xf>
    <xf numFmtId="0" fontId="27" fillId="0" borderId="12" xfId="0" applyFont="1" applyBorder="1" applyAlignment="1" applyProtection="1">
      <alignment horizontal="center" vertical="center" wrapText="1"/>
    </xf>
    <xf numFmtId="0" fontId="9" fillId="0" borderId="27" xfId="0" applyFont="1" applyBorder="1" applyAlignment="1">
      <alignment horizontal="left"/>
    </xf>
    <xf numFmtId="0" fontId="9" fillId="0" borderId="28" xfId="0" applyFont="1" applyBorder="1" applyAlignment="1">
      <alignment horizontal="left"/>
    </xf>
    <xf numFmtId="0" fontId="9" fillId="0" borderId="39" xfId="0" applyFont="1" applyBorder="1" applyAlignment="1">
      <alignment horizontal="left"/>
    </xf>
    <xf numFmtId="0" fontId="4" fillId="2" borderId="18"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42" xfId="0" applyFont="1" applyFill="1" applyBorder="1" applyAlignment="1" applyProtection="1">
      <alignment horizontal="left" vertical="center"/>
    </xf>
    <xf numFmtId="0" fontId="18" fillId="13" borderId="18" xfId="1" applyFont="1" applyFill="1" applyBorder="1" applyAlignment="1">
      <alignment horizontal="center" vertical="center" wrapText="1"/>
    </xf>
    <xf numFmtId="0" fontId="18" fillId="13" borderId="19" xfId="1" applyFont="1" applyFill="1" applyBorder="1" applyAlignment="1">
      <alignment horizontal="center" vertical="center" wrapText="1"/>
    </xf>
    <xf numFmtId="0" fontId="18"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4" fillId="2" borderId="5" xfId="0" applyNumberFormat="1" applyFont="1" applyFill="1" applyBorder="1" applyAlignment="1" applyProtection="1">
      <alignment horizontal="left" vertical="center"/>
    </xf>
    <xf numFmtId="0" fontId="4" fillId="2" borderId="6" xfId="0" applyNumberFormat="1" applyFont="1" applyFill="1" applyBorder="1" applyAlignment="1" applyProtection="1">
      <alignment horizontal="left" vertical="center"/>
    </xf>
    <xf numFmtId="0" fontId="4" fillId="2" borderId="40" xfId="0" applyNumberFormat="1" applyFont="1" applyFill="1" applyBorder="1" applyAlignment="1" applyProtection="1">
      <alignment horizontal="left" vertical="center"/>
    </xf>
    <xf numFmtId="0" fontId="25" fillId="0" borderId="3" xfId="0" applyFont="1" applyBorder="1" applyAlignment="1">
      <alignment horizontal="left"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3" fillId="4" borderId="57" xfId="1" applyFont="1" applyFill="1" applyBorder="1" applyAlignment="1">
      <alignment horizontal="center" vertical="center" wrapText="1"/>
    </xf>
    <xf numFmtId="0" fontId="18" fillId="9" borderId="18" xfId="1" applyFont="1" applyFill="1" applyBorder="1" applyAlignment="1">
      <alignment horizontal="center" vertical="center" wrapText="1"/>
    </xf>
    <xf numFmtId="0" fontId="18" fillId="9" borderId="19" xfId="1" applyFont="1" applyFill="1" applyBorder="1" applyAlignment="1">
      <alignment horizontal="center" vertical="center" wrapText="1"/>
    </xf>
    <xf numFmtId="0" fontId="18" fillId="9" borderId="42" xfId="1" applyFont="1" applyFill="1" applyBorder="1" applyAlignment="1">
      <alignment horizontal="center" vertical="center" wrapText="1"/>
    </xf>
    <xf numFmtId="168" fontId="4" fillId="2" borderId="5" xfId="0" applyNumberFormat="1" applyFont="1" applyFill="1" applyBorder="1" applyAlignment="1" applyProtection="1">
      <alignment horizontal="center" vertical="center"/>
    </xf>
    <xf numFmtId="168" fontId="4" fillId="2" borderId="6" xfId="0" applyNumberFormat="1" applyFont="1" applyFill="1" applyBorder="1" applyAlignment="1" applyProtection="1">
      <alignment horizontal="center" vertical="center"/>
    </xf>
    <xf numFmtId="168" fontId="4" fillId="2" borderId="40" xfId="0" applyNumberFormat="1" applyFont="1" applyFill="1" applyBorder="1" applyAlignment="1" applyProtection="1">
      <alignment horizontal="center" vertical="center"/>
    </xf>
    <xf numFmtId="0" fontId="39" fillId="2" borderId="0" xfId="0" applyFont="1" applyFill="1" applyAlignment="1">
      <alignment horizontal="center"/>
    </xf>
    <xf numFmtId="0" fontId="40" fillId="4" borderId="27" xfId="32" applyFont="1" applyFill="1" applyBorder="1" applyAlignment="1">
      <alignment horizontal="center" vertical="center"/>
    </xf>
    <xf numFmtId="0" fontId="40" fillId="4" borderId="5" xfId="32" applyFont="1" applyFill="1" applyBorder="1" applyAlignment="1">
      <alignment horizontal="center" vertical="center"/>
    </xf>
    <xf numFmtId="0" fontId="40" fillId="3" borderId="59" xfId="4" applyFont="1" applyFill="1" applyBorder="1" applyAlignment="1">
      <alignment horizontal="center" vertical="center" wrapText="1"/>
    </xf>
    <xf numFmtId="0" fontId="40" fillId="3" borderId="42" xfId="4" applyFont="1" applyFill="1" applyBorder="1" applyAlignment="1">
      <alignment horizontal="center" vertical="center" wrapText="1"/>
    </xf>
    <xf numFmtId="0" fontId="40" fillId="3" borderId="19" xfId="4" applyFont="1" applyFill="1" applyBorder="1" applyAlignment="1">
      <alignment horizontal="center" vertical="center" wrapText="1"/>
    </xf>
    <xf numFmtId="1" fontId="2" fillId="0" borderId="68" xfId="4" applyNumberFormat="1" applyFont="1" applyBorder="1" applyAlignment="1">
      <alignment horizontal="center" vertical="center" wrapText="1"/>
    </xf>
    <xf numFmtId="1" fontId="2" fillId="0" borderId="69" xfId="4" applyNumberFormat="1" applyFont="1" applyBorder="1" applyAlignment="1">
      <alignment horizontal="center" vertical="center" wrapText="1"/>
    </xf>
    <xf numFmtId="0" fontId="40" fillId="3" borderId="39" xfId="4" applyFont="1" applyFill="1" applyBorder="1" applyAlignment="1">
      <alignment horizontal="center" vertical="center" wrapText="1"/>
    </xf>
    <xf numFmtId="0" fontId="40" fillId="3" borderId="2" xfId="4" applyFont="1" applyFill="1" applyBorder="1" applyAlignment="1">
      <alignment horizontal="center" vertical="center" wrapText="1"/>
    </xf>
    <xf numFmtId="0" fontId="40" fillId="2" borderId="26" xfId="4" applyFont="1" applyFill="1" applyBorder="1" applyAlignment="1">
      <alignment horizontal="center" vertical="center"/>
    </xf>
    <xf numFmtId="0" fontId="40" fillId="2" borderId="54" xfId="4" applyFont="1" applyFill="1" applyBorder="1" applyAlignment="1">
      <alignment horizontal="center" vertical="center"/>
    </xf>
    <xf numFmtId="49" fontId="2" fillId="0" borderId="32" xfId="4" applyNumberFormat="1" applyFont="1" applyBorder="1" applyAlignment="1">
      <alignment horizontal="center" vertical="center" wrapText="1"/>
    </xf>
    <xf numFmtId="49" fontId="2" fillId="0" borderId="70" xfId="4" applyNumberFormat="1" applyFont="1" applyBorder="1" applyAlignment="1">
      <alignment horizontal="center" vertical="center" wrapText="1"/>
    </xf>
    <xf numFmtId="2" fontId="2" fillId="0" borderId="11"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xf numFmtId="49" fontId="2" fillId="0" borderId="25" xfId="4" applyNumberFormat="1" applyFont="1" applyBorder="1" applyAlignment="1">
      <alignment horizontal="center" vertical="center" wrapText="1"/>
    </xf>
    <xf numFmtId="49" fontId="2" fillId="0" borderId="71" xfId="4" applyNumberFormat="1" applyFont="1" applyBorder="1" applyAlignment="1">
      <alignment horizontal="center" vertical="center" wrapText="1"/>
    </xf>
    <xf numFmtId="0" fontId="40" fillId="4" borderId="24" xfId="4" applyFont="1" applyFill="1" applyBorder="1" applyAlignment="1">
      <alignment horizontal="center" vertical="center"/>
    </xf>
    <xf numFmtId="0" fontId="40" fillId="4" borderId="9" xfId="4" applyFont="1" applyFill="1" applyBorder="1" applyAlignment="1">
      <alignment horizontal="center" vertical="center"/>
    </xf>
    <xf numFmtId="0" fontId="40" fillId="4" borderId="44" xfId="4" applyFont="1" applyFill="1" applyBorder="1" applyAlignment="1">
      <alignment horizontal="center" vertical="center"/>
    </xf>
    <xf numFmtId="0" fontId="0" fillId="18" borderId="57" xfId="0" applyFill="1" applyBorder="1" applyAlignment="1">
      <alignment horizontal="center"/>
    </xf>
    <xf numFmtId="0" fontId="38" fillId="2" borderId="29" xfId="0" applyFont="1" applyFill="1" applyBorder="1" applyAlignment="1">
      <alignment horizontal="center"/>
    </xf>
    <xf numFmtId="0" fontId="0" fillId="0" borderId="0" xfId="0" applyFont="1" applyFill="1" applyAlignment="1">
      <alignment horizontal="center"/>
    </xf>
    <xf numFmtId="0" fontId="40" fillId="3" borderId="11" xfId="4" applyFont="1" applyFill="1" applyBorder="1" applyAlignment="1">
      <alignment horizontal="center" vertical="center" wrapText="1"/>
    </xf>
    <xf numFmtId="0" fontId="40" fillId="3" borderId="14" xfId="4" applyFont="1" applyFill="1" applyBorder="1" applyAlignment="1">
      <alignment horizontal="center" vertical="center" wrapText="1"/>
    </xf>
    <xf numFmtId="0" fontId="40" fillId="4" borderId="72" xfId="4" applyFont="1" applyFill="1" applyBorder="1" applyAlignment="1">
      <alignment horizontal="center" vertical="center"/>
    </xf>
    <xf numFmtId="0" fontId="40" fillId="4" borderId="64" xfId="4" applyFont="1" applyFill="1" applyBorder="1" applyAlignment="1">
      <alignment horizontal="center" vertical="center"/>
    </xf>
    <xf numFmtId="0" fontId="40" fillId="4" borderId="71" xfId="4" applyFont="1" applyFill="1" applyBorder="1" applyAlignment="1">
      <alignment horizontal="center" vertical="center"/>
    </xf>
    <xf numFmtId="2" fontId="2" fillId="0" borderId="2" xfId="4" applyNumberFormat="1" applyFont="1" applyBorder="1" applyAlignment="1">
      <alignment horizontal="center" vertical="center" wrapText="1"/>
    </xf>
    <xf numFmtId="0" fontId="40" fillId="4" borderId="73" xfId="4" applyFont="1" applyFill="1" applyBorder="1" applyAlignment="1">
      <alignment horizontal="center" vertical="center"/>
    </xf>
    <xf numFmtId="0" fontId="40" fillId="4" borderId="74" xfId="4" applyFont="1" applyFill="1" applyBorder="1" applyAlignment="1">
      <alignment horizontal="center" vertical="center"/>
    </xf>
    <xf numFmtId="0" fontId="40" fillId="4" borderId="70" xfId="4" applyFont="1" applyFill="1" applyBorder="1" applyAlignment="1">
      <alignment horizontal="center" vertical="center"/>
    </xf>
  </cellXfs>
  <cellStyles count="84">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xfId="83"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36">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0"/>
  <sheetViews>
    <sheetView showGridLines="0" tabSelected="1" zoomScale="50" zoomScaleNormal="50" zoomScaleSheetLayoutView="25" zoomScalePageLayoutView="70" workbookViewId="0">
      <selection activeCell="M52" sqref="M52"/>
    </sheetView>
  </sheetViews>
  <sheetFormatPr baseColWidth="10" defaultColWidth="20.7109375" defaultRowHeight="14.25"/>
  <cols>
    <col min="1" max="1" width="9.140625" style="1" customWidth="1"/>
    <col min="2" max="2" width="57.28515625" style="4" customWidth="1"/>
    <col min="3" max="3" width="30.42578125" style="4" customWidth="1"/>
    <col min="4" max="4" width="24.140625" style="1" customWidth="1"/>
    <col min="5" max="7" width="20.7109375" style="1" customWidth="1"/>
    <col min="8" max="8" width="20.42578125" style="2" customWidth="1"/>
    <col min="9" max="9" width="20.28515625" style="1" customWidth="1"/>
    <col min="10" max="10" width="28.85546875" style="1" customWidth="1"/>
    <col min="11" max="11" width="20.7109375" style="204" customWidth="1"/>
    <col min="12" max="12" width="21.85546875" style="1" customWidth="1"/>
    <col min="13" max="13" width="54.7109375" style="1" customWidth="1"/>
    <col min="14" max="14" width="6.85546875" style="1" customWidth="1"/>
    <col min="15" max="15" width="10.5703125" style="1" customWidth="1"/>
    <col min="16" max="16" width="39.5703125" style="1" customWidth="1"/>
    <col min="17" max="17" width="29.28515625" style="1" customWidth="1"/>
    <col min="18" max="16384" width="20.7109375" style="1"/>
  </cols>
  <sheetData>
    <row r="1" spans="1:18" ht="15">
      <c r="A1" s="334"/>
      <c r="B1" s="334"/>
      <c r="C1" s="334"/>
      <c r="D1" s="334"/>
      <c r="E1" s="334"/>
      <c r="F1" s="334"/>
      <c r="G1" s="334"/>
      <c r="H1" s="334"/>
      <c r="I1" s="334"/>
      <c r="J1" s="334"/>
      <c r="K1" s="334"/>
      <c r="L1" s="334"/>
      <c r="M1" s="334"/>
      <c r="N1" s="334"/>
      <c r="O1" s="334"/>
      <c r="P1" s="334"/>
      <c r="Q1" s="12"/>
    </row>
    <row r="2" spans="1:18" ht="15.75">
      <c r="A2" s="308" t="s">
        <v>12</v>
      </c>
      <c r="B2" s="308"/>
      <c r="C2" s="308"/>
      <c r="D2" s="308"/>
      <c r="E2" s="308"/>
      <c r="F2" s="308"/>
      <c r="G2" s="308"/>
      <c r="H2" s="308"/>
      <c r="I2" s="308"/>
      <c r="J2" s="308"/>
      <c r="K2" s="308"/>
      <c r="L2" s="308"/>
      <c r="M2" s="308"/>
      <c r="N2" s="20"/>
      <c r="O2" s="20"/>
      <c r="P2" s="20"/>
      <c r="Q2" s="20"/>
    </row>
    <row r="3" spans="1:18">
      <c r="A3" s="309" t="s">
        <v>13</v>
      </c>
      <c r="B3" s="309"/>
      <c r="C3" s="309"/>
      <c r="D3" s="309"/>
      <c r="E3" s="309"/>
      <c r="F3" s="309"/>
      <c r="G3" s="309"/>
      <c r="H3" s="309"/>
      <c r="I3" s="309"/>
      <c r="J3" s="309"/>
      <c r="K3" s="309"/>
      <c r="L3" s="309"/>
      <c r="M3" s="309"/>
      <c r="N3" s="21"/>
      <c r="O3" s="21"/>
      <c r="P3" s="21"/>
      <c r="Q3" s="21"/>
    </row>
    <row r="4" spans="1:18" ht="20.25">
      <c r="A4" s="310" t="s">
        <v>165</v>
      </c>
      <c r="B4" s="310"/>
      <c r="C4" s="310"/>
      <c r="D4" s="310"/>
      <c r="E4" s="310"/>
      <c r="F4" s="310"/>
      <c r="G4" s="310"/>
      <c r="H4" s="310"/>
      <c r="I4" s="310"/>
      <c r="J4" s="310"/>
      <c r="K4" s="310"/>
      <c r="L4" s="310"/>
      <c r="M4" s="310"/>
      <c r="N4" s="22"/>
      <c r="O4" s="22"/>
      <c r="P4" s="22"/>
      <c r="Q4" s="22"/>
    </row>
    <row r="5" spans="1:18" ht="20.25">
      <c r="A5" s="310" t="s">
        <v>14</v>
      </c>
      <c r="B5" s="310"/>
      <c r="C5" s="310"/>
      <c r="D5" s="310"/>
      <c r="E5" s="310"/>
      <c r="F5" s="310"/>
      <c r="G5" s="310"/>
      <c r="H5" s="310"/>
      <c r="I5" s="310"/>
      <c r="J5" s="310"/>
      <c r="K5" s="310"/>
      <c r="L5" s="310"/>
      <c r="M5" s="310"/>
      <c r="N5" s="22"/>
      <c r="O5" s="22"/>
      <c r="P5" s="22"/>
      <c r="Q5" s="22"/>
    </row>
    <row r="6" spans="1:18" ht="21.75" thickBot="1">
      <c r="A6" s="13"/>
      <c r="B6" s="14"/>
      <c r="C6" s="14"/>
      <c r="D6" s="15"/>
      <c r="E6" s="15"/>
      <c r="F6" s="15"/>
      <c r="G6" s="15"/>
      <c r="H6" s="15"/>
      <c r="I6" s="16"/>
      <c r="J6" s="16"/>
      <c r="K6" s="206"/>
      <c r="L6" s="16"/>
      <c r="M6" s="17"/>
      <c r="N6" s="17"/>
      <c r="O6" s="17"/>
      <c r="P6" s="15"/>
      <c r="Q6" s="12"/>
    </row>
    <row r="7" spans="1:18" ht="33" customHeight="1" thickBot="1">
      <c r="A7" s="314" t="s">
        <v>15</v>
      </c>
      <c r="B7" s="315"/>
      <c r="C7" s="315"/>
      <c r="D7" s="315"/>
      <c r="E7" s="315"/>
      <c r="F7" s="315"/>
      <c r="G7" s="315"/>
      <c r="H7" s="315"/>
      <c r="I7" s="315"/>
      <c r="J7" s="315"/>
      <c r="K7" s="315"/>
      <c r="L7" s="315"/>
      <c r="M7" s="316"/>
      <c r="N7" s="19"/>
      <c r="O7" s="322" t="s">
        <v>124</v>
      </c>
      <c r="P7" s="323"/>
      <c r="Q7" s="323"/>
      <c r="R7" s="324"/>
    </row>
    <row r="8" spans="1:18" ht="24" customHeight="1">
      <c r="A8" s="311" t="s">
        <v>129</v>
      </c>
      <c r="B8" s="312"/>
      <c r="C8" s="312"/>
      <c r="D8" s="313"/>
      <c r="E8" s="340" t="s">
        <v>114</v>
      </c>
      <c r="F8" s="341"/>
      <c r="G8" s="341"/>
      <c r="H8" s="342"/>
      <c r="I8" s="337" t="s">
        <v>115</v>
      </c>
      <c r="J8" s="338"/>
      <c r="K8" s="339"/>
      <c r="L8" s="328" t="s">
        <v>130</v>
      </c>
      <c r="M8" s="329"/>
      <c r="N8" s="18"/>
      <c r="O8" s="136" t="s">
        <v>7</v>
      </c>
      <c r="P8" s="137" t="s">
        <v>3</v>
      </c>
      <c r="Q8" s="138" t="s">
        <v>121</v>
      </c>
      <c r="R8" s="139" t="s">
        <v>125</v>
      </c>
    </row>
    <row r="9" spans="1:18" ht="27" customHeight="1" thickBot="1">
      <c r="A9" s="325"/>
      <c r="B9" s="326"/>
      <c r="C9" s="326"/>
      <c r="D9" s="327"/>
      <c r="E9" s="361"/>
      <c r="F9" s="362"/>
      <c r="G9" s="362"/>
      <c r="H9" s="363"/>
      <c r="I9" s="349"/>
      <c r="J9" s="350"/>
      <c r="K9" s="351"/>
      <c r="L9" s="330"/>
      <c r="M9" s="331"/>
      <c r="N9" s="18"/>
      <c r="O9" s="140" t="s">
        <v>8</v>
      </c>
      <c r="P9" s="141" t="s">
        <v>2</v>
      </c>
      <c r="Q9" s="142" t="s">
        <v>116</v>
      </c>
      <c r="R9" s="143" t="s">
        <v>126</v>
      </c>
    </row>
    <row r="10" spans="1:18" ht="26.25" customHeight="1">
      <c r="A10" s="335"/>
      <c r="B10" s="335"/>
      <c r="C10" s="335"/>
      <c r="D10" s="335"/>
      <c r="E10" s="335"/>
      <c r="F10" s="335"/>
      <c r="G10" s="335"/>
      <c r="H10" s="335"/>
      <c r="I10" s="335"/>
      <c r="J10" s="335"/>
      <c r="K10" s="335"/>
      <c r="L10" s="335"/>
      <c r="M10" s="335"/>
      <c r="N10" s="335"/>
      <c r="O10" s="140" t="s">
        <v>10</v>
      </c>
      <c r="P10" s="144" t="s">
        <v>9</v>
      </c>
      <c r="Q10" s="145" t="s">
        <v>118</v>
      </c>
      <c r="R10" s="143" t="s">
        <v>127</v>
      </c>
    </row>
    <row r="11" spans="1:18" ht="26.25" customHeight="1" thickBot="1">
      <c r="A11" s="3"/>
      <c r="B11" s="5"/>
      <c r="C11" s="5"/>
      <c r="D11" s="3"/>
      <c r="E11" s="3"/>
      <c r="F11" s="3"/>
      <c r="G11" s="3"/>
      <c r="O11" s="140" t="s">
        <v>111</v>
      </c>
      <c r="P11" s="146" t="s">
        <v>106</v>
      </c>
      <c r="Q11" s="147" t="s">
        <v>122</v>
      </c>
      <c r="R11" s="143" t="s">
        <v>128</v>
      </c>
    </row>
    <row r="12" spans="1:18" ht="40.5" customHeight="1" thickBot="1">
      <c r="A12" s="346" t="s">
        <v>64</v>
      </c>
      <c r="B12" s="347"/>
      <c r="C12" s="347"/>
      <c r="D12" s="347"/>
      <c r="E12" s="347"/>
      <c r="F12" s="347"/>
      <c r="G12" s="348"/>
      <c r="H12" s="343" t="s">
        <v>27</v>
      </c>
      <c r="I12" s="344"/>
      <c r="J12" s="345"/>
      <c r="K12" s="358" t="s">
        <v>25</v>
      </c>
      <c r="L12" s="359"/>
      <c r="M12" s="360"/>
      <c r="N12" s="8"/>
      <c r="O12" s="148" t="s">
        <v>108</v>
      </c>
      <c r="P12" s="149" t="s">
        <v>112</v>
      </c>
      <c r="Q12" s="332"/>
      <c r="R12" s="333"/>
    </row>
    <row r="13" spans="1:18" ht="121.5" customHeight="1" thickBot="1">
      <c r="A13" s="64" t="s">
        <v>0</v>
      </c>
      <c r="B13" s="65" t="s">
        <v>28</v>
      </c>
      <c r="C13" s="65" t="s">
        <v>1</v>
      </c>
      <c r="D13" s="65" t="s">
        <v>30</v>
      </c>
      <c r="E13" s="24" t="s">
        <v>31</v>
      </c>
      <c r="F13" s="65" t="s">
        <v>29</v>
      </c>
      <c r="G13" s="66" t="s">
        <v>62</v>
      </c>
      <c r="H13" s="61" t="s">
        <v>63</v>
      </c>
      <c r="I13" s="62" t="s">
        <v>5</v>
      </c>
      <c r="J13" s="63" t="s">
        <v>6</v>
      </c>
      <c r="K13" s="59" t="s">
        <v>26</v>
      </c>
      <c r="L13" s="69" t="s">
        <v>65</v>
      </c>
      <c r="M13" s="60" t="s">
        <v>11</v>
      </c>
      <c r="N13" s="8"/>
    </row>
    <row r="14" spans="1:18" ht="34.5" customHeight="1" thickBot="1">
      <c r="A14" s="289" t="s">
        <v>32</v>
      </c>
      <c r="B14" s="290"/>
      <c r="C14" s="290"/>
      <c r="D14" s="290"/>
      <c r="E14" s="290"/>
      <c r="F14" s="319"/>
      <c r="G14" s="290"/>
      <c r="H14" s="290"/>
      <c r="I14" s="290"/>
      <c r="J14" s="290"/>
      <c r="K14" s="290"/>
      <c r="L14" s="290"/>
      <c r="M14" s="291"/>
      <c r="N14" s="8"/>
    </row>
    <row r="15" spans="1:18" ht="121.5" customHeight="1" thickBot="1">
      <c r="A15" s="70">
        <v>1</v>
      </c>
      <c r="B15" s="71" t="s">
        <v>16</v>
      </c>
      <c r="C15" s="74" t="s">
        <v>66</v>
      </c>
      <c r="D15" s="80" t="s">
        <v>84</v>
      </c>
      <c r="E15" s="113">
        <v>3</v>
      </c>
      <c r="F15" s="129" t="s">
        <v>156</v>
      </c>
      <c r="G15" s="130">
        <v>2</v>
      </c>
      <c r="H15" s="159">
        <v>2</v>
      </c>
      <c r="I15" s="150">
        <v>43360</v>
      </c>
      <c r="J15" s="239" t="s">
        <v>166</v>
      </c>
      <c r="K15" s="207" t="s">
        <v>3</v>
      </c>
      <c r="L15" s="109">
        <v>3</v>
      </c>
      <c r="M15" s="228" t="s">
        <v>175</v>
      </c>
      <c r="N15" s="8"/>
    </row>
    <row r="16" spans="1:18" ht="171.75" customHeight="1">
      <c r="A16" s="72">
        <v>2</v>
      </c>
      <c r="B16" s="28" t="s">
        <v>17</v>
      </c>
      <c r="C16" s="28" t="s">
        <v>67</v>
      </c>
      <c r="D16" s="81" t="s">
        <v>89</v>
      </c>
      <c r="E16" s="114">
        <v>7</v>
      </c>
      <c r="F16" s="129" t="s">
        <v>120</v>
      </c>
      <c r="G16" s="131">
        <v>2</v>
      </c>
      <c r="H16" s="222">
        <v>2</v>
      </c>
      <c r="I16" s="242" t="s">
        <v>167</v>
      </c>
      <c r="J16" s="243" t="s">
        <v>168</v>
      </c>
      <c r="K16" s="227" t="s">
        <v>3</v>
      </c>
      <c r="L16" s="91">
        <v>7</v>
      </c>
      <c r="M16" s="228" t="s">
        <v>176</v>
      </c>
      <c r="N16" s="23"/>
    </row>
    <row r="17" spans="1:16" s="6" customFormat="1" ht="126">
      <c r="A17" s="72">
        <v>3</v>
      </c>
      <c r="B17" s="29" t="s">
        <v>113</v>
      </c>
      <c r="C17" s="28" t="s">
        <v>68</v>
      </c>
      <c r="D17" s="82" t="s">
        <v>85</v>
      </c>
      <c r="E17" s="115">
        <v>7</v>
      </c>
      <c r="F17" s="129" t="s">
        <v>116</v>
      </c>
      <c r="G17" s="124">
        <v>1</v>
      </c>
      <c r="H17" s="222">
        <v>1</v>
      </c>
      <c r="I17" s="99" t="s">
        <v>160</v>
      </c>
      <c r="J17" s="100" t="s">
        <v>157</v>
      </c>
      <c r="K17" s="227" t="s">
        <v>3</v>
      </c>
      <c r="L17" s="91">
        <v>7</v>
      </c>
      <c r="M17" s="232"/>
      <c r="N17" s="9"/>
    </row>
    <row r="18" spans="1:16" s="6" customFormat="1" ht="37.5" customHeight="1">
      <c r="A18" s="295">
        <v>4</v>
      </c>
      <c r="B18" s="29" t="s">
        <v>18</v>
      </c>
      <c r="C18" s="286" t="s">
        <v>88</v>
      </c>
      <c r="D18" s="286" t="s">
        <v>87</v>
      </c>
      <c r="E18" s="116">
        <v>3</v>
      </c>
      <c r="F18" s="132"/>
      <c r="G18" s="133"/>
      <c r="H18" s="263">
        <v>1</v>
      </c>
      <c r="I18" s="272">
        <v>43403</v>
      </c>
      <c r="J18" s="260" t="s">
        <v>180</v>
      </c>
      <c r="K18" s="255" t="s">
        <v>3</v>
      </c>
      <c r="L18" s="279">
        <v>1</v>
      </c>
      <c r="M18" s="281" t="s">
        <v>191</v>
      </c>
      <c r="N18" s="9"/>
    </row>
    <row r="19" spans="1:16" s="6" customFormat="1" ht="234" customHeight="1">
      <c r="A19" s="296"/>
      <c r="B19" s="30" t="s">
        <v>19</v>
      </c>
      <c r="C19" s="287"/>
      <c r="D19" s="287"/>
      <c r="E19" s="118">
        <v>1</v>
      </c>
      <c r="F19" s="158" t="s">
        <v>117</v>
      </c>
      <c r="G19" s="134">
        <v>1</v>
      </c>
      <c r="H19" s="265"/>
      <c r="I19" s="273"/>
      <c r="J19" s="262"/>
      <c r="K19" s="256"/>
      <c r="L19" s="280"/>
      <c r="M19" s="282"/>
      <c r="N19" s="9"/>
    </row>
    <row r="20" spans="1:16" s="6" customFormat="1" ht="60" customHeight="1">
      <c r="A20" s="336"/>
      <c r="B20" s="31" t="s">
        <v>20</v>
      </c>
      <c r="C20" s="352"/>
      <c r="D20" s="352"/>
      <c r="E20" s="117">
        <v>2</v>
      </c>
      <c r="F20" s="170" t="s">
        <v>116</v>
      </c>
      <c r="G20" s="125">
        <v>1</v>
      </c>
      <c r="H20" s="223">
        <v>1</v>
      </c>
      <c r="I20" s="210" t="s">
        <v>159</v>
      </c>
      <c r="J20" s="224" t="s">
        <v>158</v>
      </c>
      <c r="K20" s="231" t="s">
        <v>3</v>
      </c>
      <c r="L20" s="171">
        <v>2</v>
      </c>
      <c r="M20" s="164"/>
      <c r="N20" s="9"/>
    </row>
    <row r="21" spans="1:16" s="6" customFormat="1" ht="23.25" customHeight="1">
      <c r="A21" s="295">
        <v>5</v>
      </c>
      <c r="B21" s="32" t="s">
        <v>21</v>
      </c>
      <c r="C21" s="286" t="s">
        <v>69</v>
      </c>
      <c r="D21" s="286" t="s">
        <v>86</v>
      </c>
      <c r="E21" s="116">
        <v>10</v>
      </c>
      <c r="F21" s="132"/>
      <c r="G21" s="135"/>
      <c r="H21" s="263">
        <v>1</v>
      </c>
      <c r="I21" s="272">
        <v>43424</v>
      </c>
      <c r="J21" s="268" t="s">
        <v>181</v>
      </c>
      <c r="K21" s="255" t="s">
        <v>3</v>
      </c>
      <c r="L21" s="279">
        <v>5</v>
      </c>
      <c r="M21" s="281" t="s">
        <v>192</v>
      </c>
      <c r="N21" s="9"/>
    </row>
    <row r="22" spans="1:16" s="6" customFormat="1" ht="198.75" customHeight="1">
      <c r="A22" s="296"/>
      <c r="B22" s="33" t="s">
        <v>22</v>
      </c>
      <c r="C22" s="287"/>
      <c r="D22" s="287"/>
      <c r="E22" s="118">
        <v>5</v>
      </c>
      <c r="F22" s="151" t="s">
        <v>117</v>
      </c>
      <c r="G22" s="170">
        <v>1</v>
      </c>
      <c r="H22" s="265"/>
      <c r="I22" s="273"/>
      <c r="J22" s="269"/>
      <c r="K22" s="256"/>
      <c r="L22" s="280"/>
      <c r="M22" s="282"/>
      <c r="N22" s="9"/>
    </row>
    <row r="23" spans="1:16" s="6" customFormat="1" ht="78" customHeight="1">
      <c r="A23" s="296"/>
      <c r="B23" s="34" t="s">
        <v>23</v>
      </c>
      <c r="C23" s="287"/>
      <c r="D23" s="287"/>
      <c r="E23" s="118">
        <v>2</v>
      </c>
      <c r="F23" s="213" t="s">
        <v>116</v>
      </c>
      <c r="G23" s="125">
        <v>1</v>
      </c>
      <c r="H23" s="221">
        <v>1</v>
      </c>
      <c r="I23" s="211" t="s">
        <v>161</v>
      </c>
      <c r="J23" s="212" t="s">
        <v>164</v>
      </c>
      <c r="K23" s="229" t="s">
        <v>3</v>
      </c>
      <c r="L23" s="214">
        <v>2</v>
      </c>
      <c r="M23" s="215"/>
      <c r="N23" s="9"/>
    </row>
    <row r="24" spans="1:16" s="6" customFormat="1" ht="88.5" customHeight="1" thickBot="1">
      <c r="A24" s="297"/>
      <c r="B24" s="73" t="s">
        <v>24</v>
      </c>
      <c r="C24" s="288"/>
      <c r="D24" s="288"/>
      <c r="E24" s="119">
        <v>3</v>
      </c>
      <c r="F24" s="126" t="s">
        <v>118</v>
      </c>
      <c r="G24" s="127">
        <v>1</v>
      </c>
      <c r="H24" s="244">
        <v>1</v>
      </c>
      <c r="I24" s="241">
        <v>43360</v>
      </c>
      <c r="J24" s="245" t="s">
        <v>169</v>
      </c>
      <c r="K24" s="227" t="s">
        <v>3</v>
      </c>
      <c r="L24" s="172">
        <v>3</v>
      </c>
      <c r="M24" s="165"/>
      <c r="N24" s="9"/>
    </row>
    <row r="25" spans="1:16" s="6" customFormat="1" ht="28.5" customHeight="1" thickBot="1">
      <c r="A25" s="289" t="s">
        <v>33</v>
      </c>
      <c r="B25" s="290"/>
      <c r="C25" s="290"/>
      <c r="D25" s="290"/>
      <c r="E25" s="290"/>
      <c r="F25" s="357"/>
      <c r="G25" s="290"/>
      <c r="H25" s="290"/>
      <c r="I25" s="290"/>
      <c r="J25" s="290"/>
      <c r="K25" s="290"/>
      <c r="L25" s="290"/>
      <c r="M25" s="291"/>
      <c r="N25" s="10"/>
      <c r="O25" s="7"/>
      <c r="P25" s="7"/>
    </row>
    <row r="26" spans="1:16" s="6" customFormat="1" ht="162.75" customHeight="1">
      <c r="A26" s="44">
        <v>6</v>
      </c>
      <c r="B26" s="31" t="s">
        <v>34</v>
      </c>
      <c r="C26" s="31" t="s">
        <v>70</v>
      </c>
      <c r="D26" s="43" t="s">
        <v>90</v>
      </c>
      <c r="E26" s="44">
        <v>8</v>
      </c>
      <c r="F26" s="123" t="s">
        <v>119</v>
      </c>
      <c r="G26" s="123">
        <v>4</v>
      </c>
      <c r="H26" s="223">
        <v>3</v>
      </c>
      <c r="I26" s="220">
        <v>43396</v>
      </c>
      <c r="J26" s="240" t="s">
        <v>182</v>
      </c>
      <c r="K26" s="90" t="s">
        <v>2</v>
      </c>
      <c r="L26" s="90">
        <v>7</v>
      </c>
      <c r="M26" s="225" t="s">
        <v>199</v>
      </c>
      <c r="N26" s="10"/>
    </row>
    <row r="27" spans="1:16" s="7" customFormat="1" ht="168" customHeight="1">
      <c r="A27" s="36">
        <v>7</v>
      </c>
      <c r="B27" s="35" t="s">
        <v>35</v>
      </c>
      <c r="C27" s="35" t="s">
        <v>71</v>
      </c>
      <c r="D27" s="82" t="s">
        <v>91</v>
      </c>
      <c r="E27" s="36">
        <v>5</v>
      </c>
      <c r="F27" s="36" t="s">
        <v>120</v>
      </c>
      <c r="G27" s="36">
        <v>2</v>
      </c>
      <c r="H27" s="223">
        <v>2</v>
      </c>
      <c r="I27" s="220">
        <v>43370</v>
      </c>
      <c r="J27" s="246" t="s">
        <v>170</v>
      </c>
      <c r="K27" s="91" t="s">
        <v>3</v>
      </c>
      <c r="L27" s="91">
        <v>5</v>
      </c>
      <c r="M27" s="225" t="s">
        <v>177</v>
      </c>
      <c r="N27" s="10"/>
      <c r="O27" s="6"/>
      <c r="P27" s="6"/>
    </row>
    <row r="28" spans="1:16" s="6" customFormat="1" ht="144.75" thickBot="1">
      <c r="A28" s="37">
        <v>8</v>
      </c>
      <c r="B28" s="29" t="s">
        <v>36</v>
      </c>
      <c r="C28" s="74" t="s">
        <v>72</v>
      </c>
      <c r="D28" s="83" t="s">
        <v>92</v>
      </c>
      <c r="E28" s="37">
        <v>2</v>
      </c>
      <c r="F28" s="37" t="s">
        <v>121</v>
      </c>
      <c r="G28" s="37">
        <v>1</v>
      </c>
      <c r="H28" s="152">
        <v>1</v>
      </c>
      <c r="I28" s="153">
        <v>43146</v>
      </c>
      <c r="J28" s="160" t="s">
        <v>132</v>
      </c>
      <c r="K28" s="92" t="s">
        <v>3</v>
      </c>
      <c r="L28" s="92">
        <v>2</v>
      </c>
      <c r="M28" s="93"/>
      <c r="N28" s="11"/>
    </row>
    <row r="29" spans="1:16" s="6" customFormat="1" ht="24" customHeight="1" thickBot="1">
      <c r="A29" s="318" t="s">
        <v>37</v>
      </c>
      <c r="B29" s="319"/>
      <c r="C29" s="319"/>
      <c r="D29" s="319"/>
      <c r="E29" s="319"/>
      <c r="F29" s="319"/>
      <c r="G29" s="319"/>
      <c r="H29" s="319"/>
      <c r="I29" s="319"/>
      <c r="J29" s="319"/>
      <c r="K29" s="319"/>
      <c r="L29" s="319"/>
      <c r="M29" s="320"/>
      <c r="N29" s="11"/>
    </row>
    <row r="30" spans="1:16" s="6" customFormat="1" ht="33.75" customHeight="1">
      <c r="A30" s="298">
        <v>9</v>
      </c>
      <c r="B30" s="75" t="s">
        <v>38</v>
      </c>
      <c r="C30" s="353" t="s">
        <v>73</v>
      </c>
      <c r="D30" s="356" t="s">
        <v>110</v>
      </c>
      <c r="E30" s="42">
        <v>7</v>
      </c>
      <c r="F30" s="128"/>
      <c r="G30" s="128"/>
      <c r="H30" s="177"/>
      <c r="I30" s="178"/>
      <c r="J30" s="102"/>
      <c r="K30" s="270" t="s">
        <v>108</v>
      </c>
      <c r="L30" s="283"/>
      <c r="M30" s="283"/>
      <c r="N30" s="11"/>
    </row>
    <row r="31" spans="1:16" s="6" customFormat="1" ht="55.5" customHeight="1" thickBot="1">
      <c r="A31" s="299"/>
      <c r="B31" s="76" t="s">
        <v>49</v>
      </c>
      <c r="C31" s="354"/>
      <c r="D31" s="293"/>
      <c r="E31" s="162" t="s">
        <v>108</v>
      </c>
      <c r="F31" s="122"/>
      <c r="G31" s="122"/>
      <c r="H31" s="175"/>
      <c r="I31" s="175"/>
      <c r="J31" s="103"/>
      <c r="K31" s="271"/>
      <c r="L31" s="284"/>
      <c r="M31" s="284"/>
      <c r="N31" s="10"/>
    </row>
    <row r="32" spans="1:16" s="6" customFormat="1" ht="100.5" customHeight="1">
      <c r="A32" s="299"/>
      <c r="B32" s="76" t="s">
        <v>50</v>
      </c>
      <c r="C32" s="354"/>
      <c r="D32" s="293"/>
      <c r="E32" s="111">
        <v>3</v>
      </c>
      <c r="F32" s="122" t="s">
        <v>121</v>
      </c>
      <c r="G32" s="209">
        <v>1</v>
      </c>
      <c r="H32" s="216">
        <v>1</v>
      </c>
      <c r="I32" s="217">
        <v>43164</v>
      </c>
      <c r="J32" s="160" t="s">
        <v>133</v>
      </c>
      <c r="K32" s="173" t="s">
        <v>3</v>
      </c>
      <c r="L32" s="174">
        <v>3</v>
      </c>
      <c r="M32" s="167"/>
      <c r="N32" s="11"/>
    </row>
    <row r="33" spans="1:49" s="6" customFormat="1" ht="93.75" customHeight="1">
      <c r="A33" s="299"/>
      <c r="B33" s="306" t="s">
        <v>51</v>
      </c>
      <c r="C33" s="354"/>
      <c r="D33" s="293"/>
      <c r="E33" s="301">
        <v>4</v>
      </c>
      <c r="F33" s="266" t="s">
        <v>155</v>
      </c>
      <c r="G33" s="266">
        <v>2</v>
      </c>
      <c r="H33" s="223">
        <v>2</v>
      </c>
      <c r="I33" s="220">
        <v>43444</v>
      </c>
      <c r="J33" s="274" t="s">
        <v>183</v>
      </c>
      <c r="K33" s="271" t="s">
        <v>3</v>
      </c>
      <c r="L33" s="270">
        <v>4</v>
      </c>
      <c r="M33" s="277" t="s">
        <v>193</v>
      </c>
      <c r="N33" s="11"/>
    </row>
    <row r="34" spans="1:49" s="6" customFormat="1" ht="41.25" customHeight="1">
      <c r="A34" s="300"/>
      <c r="B34" s="307"/>
      <c r="C34" s="355"/>
      <c r="D34" s="294"/>
      <c r="E34" s="302"/>
      <c r="F34" s="267"/>
      <c r="G34" s="267"/>
      <c r="H34" s="176"/>
      <c r="I34" s="176"/>
      <c r="J34" s="275"/>
      <c r="K34" s="276"/>
      <c r="L34" s="276"/>
      <c r="M34" s="278"/>
      <c r="N34" s="10"/>
    </row>
    <row r="35" spans="1:49" s="6" customFormat="1" ht="27.75">
      <c r="A35" s="266">
        <v>10</v>
      </c>
      <c r="B35" s="49" t="s">
        <v>39</v>
      </c>
      <c r="C35" s="292" t="s">
        <v>74</v>
      </c>
      <c r="D35" s="292" t="s">
        <v>94</v>
      </c>
      <c r="E35" s="45">
        <v>8</v>
      </c>
      <c r="F35" s="37"/>
      <c r="G35" s="37"/>
      <c r="H35" s="154"/>
      <c r="I35" s="154"/>
      <c r="J35" s="317"/>
      <c r="K35" s="277" t="s">
        <v>108</v>
      </c>
      <c r="L35" s="168"/>
      <c r="M35" s="168"/>
      <c r="N35" s="10"/>
      <c r="O35" s="7"/>
      <c r="P35" s="7"/>
    </row>
    <row r="36" spans="1:49" s="6" customFormat="1" ht="37.5">
      <c r="A36" s="266"/>
      <c r="B36" s="40" t="s">
        <v>55</v>
      </c>
      <c r="C36" s="293"/>
      <c r="D36" s="293"/>
      <c r="E36" s="301"/>
      <c r="F36" s="208"/>
      <c r="G36" s="208"/>
      <c r="H36" s="155"/>
      <c r="I36" s="155"/>
      <c r="J36" s="275"/>
      <c r="K36" s="321"/>
      <c r="L36" s="166"/>
      <c r="M36" s="166"/>
      <c r="N36" s="11"/>
      <c r="O36" s="7"/>
      <c r="P36" s="7"/>
    </row>
    <row r="37" spans="1:49" s="7" customFormat="1" ht="37.5">
      <c r="A37" s="266"/>
      <c r="B37" s="41" t="s">
        <v>54</v>
      </c>
      <c r="C37" s="293"/>
      <c r="D37" s="293"/>
      <c r="E37" s="302"/>
      <c r="F37" s="209"/>
      <c r="G37" s="209"/>
      <c r="H37" s="218"/>
      <c r="I37" s="218"/>
      <c r="J37" s="101"/>
      <c r="K37" s="236" t="s">
        <v>108</v>
      </c>
      <c r="L37" s="167"/>
      <c r="M37" s="167"/>
      <c r="N37" s="11"/>
      <c r="O37" s="6"/>
      <c r="P37" s="6"/>
    </row>
    <row r="38" spans="1:49" s="7" customFormat="1" ht="324" customHeight="1">
      <c r="A38" s="266"/>
      <c r="B38" s="39" t="s">
        <v>52</v>
      </c>
      <c r="C38" s="293"/>
      <c r="D38" s="293"/>
      <c r="E38" s="111">
        <v>4</v>
      </c>
      <c r="F38" s="36" t="s">
        <v>121</v>
      </c>
      <c r="G38" s="36">
        <v>1</v>
      </c>
      <c r="H38" s="233">
        <v>1</v>
      </c>
      <c r="I38" s="234">
        <v>43160</v>
      </c>
      <c r="J38" s="238" t="s">
        <v>134</v>
      </c>
      <c r="K38" s="235" t="s">
        <v>2</v>
      </c>
      <c r="L38" s="174">
        <v>2</v>
      </c>
      <c r="M38" s="237" t="s">
        <v>178</v>
      </c>
      <c r="N38" s="10"/>
      <c r="O38" s="6"/>
      <c r="P38" s="6"/>
    </row>
    <row r="39" spans="1:49" s="6" customFormat="1" ht="85.5" customHeight="1">
      <c r="A39" s="267"/>
      <c r="B39" s="31" t="s">
        <v>53</v>
      </c>
      <c r="C39" s="294"/>
      <c r="D39" s="294"/>
      <c r="E39" s="112">
        <v>4</v>
      </c>
      <c r="F39" s="123" t="s">
        <v>121</v>
      </c>
      <c r="G39" s="123">
        <v>1</v>
      </c>
      <c r="H39" s="156">
        <v>1</v>
      </c>
      <c r="I39" s="157">
        <v>43182</v>
      </c>
      <c r="J39" s="160" t="s">
        <v>135</v>
      </c>
      <c r="K39" s="174" t="s">
        <v>3</v>
      </c>
      <c r="L39" s="174">
        <v>4</v>
      </c>
      <c r="M39" s="167"/>
      <c r="N39" s="10"/>
    </row>
    <row r="40" spans="1:49" s="6" customFormat="1" ht="107.25" customHeight="1">
      <c r="A40" s="252">
        <v>11</v>
      </c>
      <c r="B40" s="46" t="s">
        <v>56</v>
      </c>
      <c r="C40" s="303" t="s">
        <v>75</v>
      </c>
      <c r="D40" s="77" t="s">
        <v>95</v>
      </c>
      <c r="E40" s="110">
        <v>4</v>
      </c>
      <c r="F40" s="48" t="s">
        <v>121</v>
      </c>
      <c r="G40" s="48">
        <v>1</v>
      </c>
      <c r="H40" s="108">
        <v>1</v>
      </c>
      <c r="I40" s="219">
        <v>43182</v>
      </c>
      <c r="J40" s="169" t="s">
        <v>131</v>
      </c>
      <c r="K40" s="179" t="s">
        <v>3</v>
      </c>
      <c r="L40" s="181">
        <v>4</v>
      </c>
      <c r="M40" s="96"/>
      <c r="N40" s="10"/>
    </row>
    <row r="41" spans="1:49" s="6" customFormat="1" ht="115.5" customHeight="1">
      <c r="A41" s="254"/>
      <c r="B41" s="47" t="s">
        <v>40</v>
      </c>
      <c r="C41" s="305"/>
      <c r="D41" s="79" t="s">
        <v>96</v>
      </c>
      <c r="E41" s="161">
        <v>3</v>
      </c>
      <c r="F41" s="121" t="s">
        <v>117</v>
      </c>
      <c r="G41" s="121">
        <v>1</v>
      </c>
      <c r="H41" s="223">
        <v>1</v>
      </c>
      <c r="I41" s="220">
        <v>43462</v>
      </c>
      <c r="J41" s="246" t="s">
        <v>184</v>
      </c>
      <c r="K41" s="180" t="s">
        <v>3</v>
      </c>
      <c r="L41" s="180">
        <v>3</v>
      </c>
      <c r="M41" s="230" t="s">
        <v>194</v>
      </c>
      <c r="N41" s="10"/>
    </row>
    <row r="42" spans="1:49" s="26" customFormat="1" ht="217.5" customHeight="1">
      <c r="A42" s="48">
        <v>12</v>
      </c>
      <c r="B42" s="27" t="s">
        <v>41</v>
      </c>
      <c r="C42" s="68" t="s">
        <v>76</v>
      </c>
      <c r="D42" s="68" t="s">
        <v>98</v>
      </c>
      <c r="E42" s="48">
        <v>3</v>
      </c>
      <c r="F42" s="48" t="s">
        <v>118</v>
      </c>
      <c r="G42" s="48">
        <v>1</v>
      </c>
      <c r="H42" s="223">
        <v>1</v>
      </c>
      <c r="I42" s="241">
        <v>43371</v>
      </c>
      <c r="J42" s="248" t="s">
        <v>171</v>
      </c>
      <c r="K42" s="181" t="s">
        <v>2</v>
      </c>
      <c r="L42" s="181">
        <v>1.5</v>
      </c>
      <c r="M42" s="225" t="s">
        <v>179</v>
      </c>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row>
    <row r="43" spans="1:49" s="26" customFormat="1" ht="120" customHeight="1">
      <c r="A43" s="48">
        <v>13</v>
      </c>
      <c r="B43" s="29" t="s">
        <v>42</v>
      </c>
      <c r="C43" s="77" t="s">
        <v>93</v>
      </c>
      <c r="D43" s="68" t="s">
        <v>97</v>
      </c>
      <c r="E43" s="48">
        <v>3</v>
      </c>
      <c r="F43" s="48" t="s">
        <v>116</v>
      </c>
      <c r="G43" s="48">
        <v>1</v>
      </c>
      <c r="H43" s="223">
        <v>1</v>
      </c>
      <c r="I43" s="220" t="s">
        <v>162</v>
      </c>
      <c r="J43" s="249" t="s">
        <v>163</v>
      </c>
      <c r="K43" s="181" t="s">
        <v>3</v>
      </c>
      <c r="L43" s="181">
        <v>3</v>
      </c>
      <c r="M43" s="96"/>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row>
    <row r="44" spans="1:49" s="26" customFormat="1" ht="75" customHeight="1">
      <c r="A44" s="252">
        <v>14</v>
      </c>
      <c r="B44" s="38" t="s">
        <v>43</v>
      </c>
      <c r="C44" s="303" t="s">
        <v>77</v>
      </c>
      <c r="D44" s="303" t="s">
        <v>99</v>
      </c>
      <c r="E44" s="52">
        <v>7</v>
      </c>
      <c r="F44" s="252" t="s">
        <v>118</v>
      </c>
      <c r="G44" s="252">
        <v>1</v>
      </c>
      <c r="H44" s="263"/>
      <c r="I44" s="104"/>
      <c r="J44" s="260" t="s">
        <v>172</v>
      </c>
      <c r="K44" s="257" t="s">
        <v>3</v>
      </c>
      <c r="L44" s="257">
        <v>7</v>
      </c>
      <c r="M44" s="94"/>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row>
    <row r="45" spans="1:49" s="26" customFormat="1" ht="33" customHeight="1">
      <c r="A45" s="253"/>
      <c r="B45" s="49" t="s">
        <v>44</v>
      </c>
      <c r="C45" s="304"/>
      <c r="D45" s="304"/>
      <c r="E45" s="53">
        <v>2</v>
      </c>
      <c r="F45" s="253"/>
      <c r="G45" s="253"/>
      <c r="H45" s="264"/>
      <c r="I45" s="106"/>
      <c r="J45" s="261"/>
      <c r="K45" s="258"/>
      <c r="L45" s="258"/>
      <c r="M45" s="97"/>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row>
    <row r="46" spans="1:49" s="26" customFormat="1" ht="37.5" customHeight="1">
      <c r="A46" s="253"/>
      <c r="B46" s="50" t="s">
        <v>45</v>
      </c>
      <c r="C46" s="304"/>
      <c r="D46" s="304"/>
      <c r="E46" s="53">
        <v>2</v>
      </c>
      <c r="F46" s="253"/>
      <c r="G46" s="253"/>
      <c r="H46" s="264"/>
      <c r="I46" s="106"/>
      <c r="J46" s="261"/>
      <c r="K46" s="258"/>
      <c r="L46" s="258"/>
      <c r="M46" s="97"/>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ht="23.25" customHeight="1">
      <c r="A47" s="253"/>
      <c r="B47" s="50" t="s">
        <v>46</v>
      </c>
      <c r="C47" s="304"/>
      <c r="D47" s="304"/>
      <c r="E47" s="53">
        <v>1</v>
      </c>
      <c r="F47" s="253"/>
      <c r="G47" s="253"/>
      <c r="H47" s="264"/>
      <c r="I47" s="106"/>
      <c r="J47" s="261"/>
      <c r="K47" s="258"/>
      <c r="L47" s="258"/>
      <c r="M47" s="97"/>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23.25" customHeight="1">
      <c r="A48" s="254"/>
      <c r="B48" s="51" t="s">
        <v>47</v>
      </c>
      <c r="C48" s="305"/>
      <c r="D48" s="305"/>
      <c r="E48" s="54">
        <v>2</v>
      </c>
      <c r="F48" s="254"/>
      <c r="G48" s="254"/>
      <c r="H48" s="265"/>
      <c r="I48" s="105"/>
      <c r="J48" s="262"/>
      <c r="K48" s="259"/>
      <c r="L48" s="259"/>
      <c r="M48" s="9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26" customFormat="1" ht="108.75" thickBot="1">
      <c r="A49" s="52">
        <v>15</v>
      </c>
      <c r="B49" s="30" t="s">
        <v>48</v>
      </c>
      <c r="C49" s="84" t="s">
        <v>78</v>
      </c>
      <c r="D49" s="77" t="s">
        <v>100</v>
      </c>
      <c r="E49" s="52">
        <v>5</v>
      </c>
      <c r="F49" s="120" t="s">
        <v>118</v>
      </c>
      <c r="G49" s="120">
        <v>1</v>
      </c>
      <c r="H49" s="223"/>
      <c r="I49" s="104"/>
      <c r="J49" s="246" t="s">
        <v>173</v>
      </c>
      <c r="K49" s="179" t="s">
        <v>3</v>
      </c>
      <c r="L49" s="179">
        <v>5</v>
      </c>
      <c r="M49" s="94"/>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row>
    <row r="50" spans="1:49" s="26" customFormat="1" ht="24" customHeight="1" thickBot="1">
      <c r="A50" s="289" t="s">
        <v>61</v>
      </c>
      <c r="B50" s="290"/>
      <c r="C50" s="290"/>
      <c r="D50" s="290"/>
      <c r="E50" s="290"/>
      <c r="F50" s="290"/>
      <c r="G50" s="290"/>
      <c r="H50" s="290"/>
      <c r="I50" s="290"/>
      <c r="J50" s="290"/>
      <c r="K50" s="290"/>
      <c r="L50" s="290"/>
      <c r="M50" s="29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row>
    <row r="51" spans="1:49" s="26" customFormat="1" ht="111.75" customHeight="1">
      <c r="A51" s="58">
        <v>16</v>
      </c>
      <c r="B51" s="31" t="s">
        <v>57</v>
      </c>
      <c r="C51" s="31" t="s">
        <v>79</v>
      </c>
      <c r="D51" s="86" t="s">
        <v>101</v>
      </c>
      <c r="E51" s="58">
        <v>4</v>
      </c>
      <c r="F51" s="58" t="s">
        <v>118</v>
      </c>
      <c r="G51" s="85">
        <v>1</v>
      </c>
      <c r="H51" s="223"/>
      <c r="I51" s="107"/>
      <c r="J51" s="107" t="s">
        <v>174</v>
      </c>
      <c r="K51" s="180" t="s">
        <v>3</v>
      </c>
      <c r="L51" s="180">
        <v>4</v>
      </c>
      <c r="M51" s="250" t="s">
        <v>195</v>
      </c>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row>
    <row r="52" spans="1:49" s="26" customFormat="1" ht="134.25" customHeight="1">
      <c r="A52" s="48">
        <v>17</v>
      </c>
      <c r="B52" s="35" t="s">
        <v>58</v>
      </c>
      <c r="C52" s="35" t="s">
        <v>80</v>
      </c>
      <c r="D52" s="87" t="s">
        <v>102</v>
      </c>
      <c r="E52" s="48">
        <v>6</v>
      </c>
      <c r="F52" s="48" t="s">
        <v>117</v>
      </c>
      <c r="G52" s="67">
        <v>12</v>
      </c>
      <c r="H52" s="223">
        <v>12</v>
      </c>
      <c r="I52" s="220" t="s">
        <v>185</v>
      </c>
      <c r="J52" s="160" t="s">
        <v>186</v>
      </c>
      <c r="K52" s="181" t="s">
        <v>3</v>
      </c>
      <c r="L52" s="181">
        <v>6</v>
      </c>
      <c r="M52" s="226" t="s">
        <v>198</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row>
    <row r="53" spans="1:49" s="26" customFormat="1" ht="108.75" customHeight="1">
      <c r="A53" s="48">
        <v>18</v>
      </c>
      <c r="B53" s="35" t="s">
        <v>59</v>
      </c>
      <c r="C53" s="78" t="s">
        <v>81</v>
      </c>
      <c r="D53" s="87" t="s">
        <v>103</v>
      </c>
      <c r="E53" s="48">
        <v>1</v>
      </c>
      <c r="F53" s="48" t="s">
        <v>117</v>
      </c>
      <c r="G53" s="48" t="s">
        <v>108</v>
      </c>
      <c r="H53" s="223" t="s">
        <v>108</v>
      </c>
      <c r="I53" s="251" t="s">
        <v>185</v>
      </c>
      <c r="J53" s="239" t="s">
        <v>187</v>
      </c>
      <c r="K53" s="181" t="s">
        <v>3</v>
      </c>
      <c r="L53" s="181">
        <v>1</v>
      </c>
      <c r="M53" s="226" t="s">
        <v>196</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row>
    <row r="54" spans="1:49" s="26" customFormat="1" ht="108.75" customHeight="1">
      <c r="A54" s="48">
        <v>19</v>
      </c>
      <c r="B54" s="35" t="s">
        <v>60</v>
      </c>
      <c r="C54" s="35" t="s">
        <v>82</v>
      </c>
      <c r="D54" s="87" t="s">
        <v>104</v>
      </c>
      <c r="E54" s="48">
        <v>2</v>
      </c>
      <c r="F54" s="48" t="s">
        <v>117</v>
      </c>
      <c r="G54" s="48" t="s">
        <v>108</v>
      </c>
      <c r="H54" s="223" t="s">
        <v>108</v>
      </c>
      <c r="I54" s="223" t="s">
        <v>108</v>
      </c>
      <c r="J54" s="248" t="s">
        <v>188</v>
      </c>
      <c r="K54" s="181" t="s">
        <v>3</v>
      </c>
      <c r="L54" s="181">
        <v>2</v>
      </c>
      <c r="M54" s="226" t="s">
        <v>197</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row>
    <row r="55" spans="1:49" s="26" customFormat="1" ht="155.25" customHeight="1" thickBot="1">
      <c r="A55" s="48">
        <v>20</v>
      </c>
      <c r="B55" s="35" t="s">
        <v>4</v>
      </c>
      <c r="C55" s="35" t="s">
        <v>83</v>
      </c>
      <c r="D55" s="88" t="s">
        <v>105</v>
      </c>
      <c r="E55" s="48">
        <v>2</v>
      </c>
      <c r="F55" s="48" t="s">
        <v>123</v>
      </c>
      <c r="G55" s="48" t="s">
        <v>108</v>
      </c>
      <c r="H55" s="223" t="s">
        <v>108</v>
      </c>
      <c r="I55" s="241" t="s">
        <v>190</v>
      </c>
      <c r="J55" s="247" t="s">
        <v>189</v>
      </c>
      <c r="K55" s="181" t="s">
        <v>3</v>
      </c>
      <c r="L55" s="182">
        <v>2</v>
      </c>
      <c r="M55" s="98"/>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row>
    <row r="56" spans="1:49" s="26" customFormat="1" ht="23.25" customHeight="1" thickBot="1">
      <c r="A56" s="55"/>
      <c r="B56" s="56"/>
      <c r="C56" s="56"/>
      <c r="D56" s="56"/>
      <c r="E56" s="56"/>
      <c r="F56" s="56"/>
      <c r="G56" s="56"/>
      <c r="H56" s="285" t="s">
        <v>109</v>
      </c>
      <c r="I56" s="285"/>
      <c r="J56" s="285"/>
      <c r="K56" s="285"/>
      <c r="L56" s="163">
        <f>L15+L16+L17+L18+L20+L21+L23+L24+L26+L27+L28+L32+L33+L38+L39+L40+L41+L42+L43+L44+L49+L51+L52+L53+L54+L55</f>
        <v>95.5</v>
      </c>
      <c r="M56" s="57"/>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row>
    <row r="57" spans="1:49" s="26" customFormat="1" ht="23.25">
      <c r="A57" s="25"/>
      <c r="B57" s="25"/>
      <c r="C57" s="25"/>
      <c r="D57" s="25"/>
      <c r="E57" s="25"/>
      <c r="F57" s="25"/>
      <c r="G57" s="25"/>
      <c r="H57" s="25"/>
      <c r="I57" s="25"/>
      <c r="J57" s="25"/>
      <c r="K57" s="20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row>
    <row r="58" spans="1:49" s="26" customFormat="1" ht="204" customHeight="1">
      <c r="A58" s="25"/>
      <c r="B58" s="25"/>
      <c r="C58" s="25"/>
      <c r="D58" s="25"/>
      <c r="E58" s="25"/>
      <c r="F58" s="25"/>
      <c r="G58" s="25"/>
      <c r="H58" s="25"/>
      <c r="I58" s="25"/>
      <c r="J58" s="25"/>
      <c r="K58" s="20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row>
    <row r="59" spans="1:49" s="26" customFormat="1" ht="153" customHeight="1">
      <c r="A59" s="25"/>
      <c r="B59" s="25"/>
      <c r="C59" s="25"/>
      <c r="D59" s="25"/>
      <c r="E59" s="25"/>
      <c r="F59" s="25"/>
      <c r="G59" s="25"/>
      <c r="H59" s="25"/>
      <c r="I59" s="25"/>
      <c r="J59" s="25"/>
      <c r="K59" s="20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row>
    <row r="60" spans="1:49" s="26" customFormat="1" ht="166.5" customHeight="1">
      <c r="A60" s="25"/>
      <c r="B60" s="25"/>
      <c r="C60" s="25"/>
      <c r="D60" s="25"/>
      <c r="E60" s="25"/>
      <c r="F60" s="25"/>
      <c r="G60" s="25"/>
      <c r="H60" s="25"/>
      <c r="I60" s="25"/>
      <c r="J60" s="25"/>
      <c r="K60" s="20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row>
  </sheetData>
  <protectedRanges>
    <protectedRange sqref="D51:F51" name="Actividad 13_4"/>
    <protectedRange sqref="D42:G43" name="Actividad 11_4"/>
    <protectedRange sqref="B39:M39" name="Actividad 10_4"/>
    <protectedRange sqref="B23:G23 I23:M23" name="Actividad 2_4"/>
    <protectedRange sqref="B26:C28" name="Actividad 4_4"/>
    <protectedRange sqref="B32:G32 J32:M32" name="Actividad 6_4"/>
    <protectedRange sqref="B34:M34 B35:J35 L35:M35 B33:G33 J33:M33" name="actividad 7_4"/>
    <protectedRange sqref="B30:G31 K30 H31:I32 J30:J31 L30:M31" name="Actividad 5_4"/>
    <protectedRange sqref="B24:H24 J24:M24" name="Actividad 3_4"/>
    <protectedRange sqref="B15:C22 K21 J20:K20 H18 D18:G20 I18:I20 H20 D21:J22 H23 H26:I27 H33:I33 J18:M18 L20:M21 I24 H44 H49 H41:I43 I52:I55 H51:H55" name="Actividad 1_4"/>
    <protectedRange sqref="K55:L55 J54:M54" name="Actividad 16_2_1"/>
    <protectedRange sqref="K53:M53" name="Actividad 15_2_1"/>
    <protectedRange sqref="K51:L51" name="Actividad 13_2_1"/>
    <protectedRange sqref="J43:M43 K42:M42" name="Actividad 11_2_1"/>
    <protectedRange sqref="H28:L28 J26:L27 J41:J42 J44 J49" name="Actividad 4_2_1"/>
    <protectedRange sqref="I15:L15 H16:L17" name="Actividad 1_2_1"/>
    <protectedRange sqref="K52:M52" name="Actividad 14_2_1"/>
    <protectedRange sqref="K57:M60" name="Actividad 17_2_1"/>
    <protectedRange sqref="N56:O56" name="Actividad 16_3_1"/>
    <protectedRange sqref="N55:O55" name="Actividad 15_3_1"/>
    <protectedRange sqref="N52:O52" name="Actividad 13_3_1"/>
    <protectedRange sqref="N43:O47" name="Actividad 11_3_1"/>
    <protectedRange sqref="N41" name="Actividad 10_3_1"/>
    <protectedRange sqref="N38" name="Actividad 8_3_1"/>
    <protectedRange sqref="N25" name="Actividad 2_3_1"/>
    <protectedRange sqref="N27:N30 M26:M28" name="Actividad 4_3_1"/>
    <protectedRange sqref="N34" name="Actividad 6_3_1"/>
    <protectedRange sqref="N31:N37" name="actividad 7_3_1"/>
    <protectedRange sqref="N31:N33" name="Actividad 5_3_1"/>
    <protectedRange sqref="N26" name="Actividad 3_3_1"/>
    <protectedRange sqref="M17 N18:N24" name="Actividad 1_3_1"/>
    <protectedRange sqref="N40" name="Actividad 9_3_1"/>
    <protectedRange sqref="N48:O50" name="Actividad 12_3_1"/>
    <protectedRange sqref="N54:O54" name="Actividad 14_3_1"/>
    <protectedRange sqref="N58:O60" name="Actividad 17_3_1"/>
    <protectedRange sqref="L8 H2:H8 J2:J8 I2:I7" name="logo_2"/>
    <protectedRange sqref="A10:N10" name="nombre institucion_2"/>
    <protectedRange sqref="J55" name="Actividad 16_2_1_1"/>
  </protectedRanges>
  <autoFilter ref="A13:M56"/>
  <mergeCells count="74">
    <mergeCell ref="A1:P1"/>
    <mergeCell ref="E33:E34"/>
    <mergeCell ref="A10:N10"/>
    <mergeCell ref="A18:A20"/>
    <mergeCell ref="I8:K8"/>
    <mergeCell ref="E8:H8"/>
    <mergeCell ref="H12:J12"/>
    <mergeCell ref="A12:G12"/>
    <mergeCell ref="I9:K9"/>
    <mergeCell ref="C18:C20"/>
    <mergeCell ref="D18:D20"/>
    <mergeCell ref="C30:C34"/>
    <mergeCell ref="D30:D34"/>
    <mergeCell ref="A25:M25"/>
    <mergeCell ref="K12:M12"/>
    <mergeCell ref="E9:H9"/>
    <mergeCell ref="O7:R7"/>
    <mergeCell ref="A14:M14"/>
    <mergeCell ref="A9:D9"/>
    <mergeCell ref="L8:M8"/>
    <mergeCell ref="L9:M9"/>
    <mergeCell ref="Q12:R12"/>
    <mergeCell ref="L44:L48"/>
    <mergeCell ref="A2:M2"/>
    <mergeCell ref="A3:M3"/>
    <mergeCell ref="A4:M4"/>
    <mergeCell ref="A5:M5"/>
    <mergeCell ref="A8:D8"/>
    <mergeCell ref="A7:M7"/>
    <mergeCell ref="J18:J19"/>
    <mergeCell ref="I18:I19"/>
    <mergeCell ref="H18:H19"/>
    <mergeCell ref="J35:J36"/>
    <mergeCell ref="C40:C41"/>
    <mergeCell ref="A29:M29"/>
    <mergeCell ref="C21:C24"/>
    <mergeCell ref="K35:K36"/>
    <mergeCell ref="F33:F34"/>
    <mergeCell ref="H56:K56"/>
    <mergeCell ref="D21:D24"/>
    <mergeCell ref="A50:M50"/>
    <mergeCell ref="A40:A41"/>
    <mergeCell ref="A44:A48"/>
    <mergeCell ref="A35:A39"/>
    <mergeCell ref="C35:C39"/>
    <mergeCell ref="D35:D39"/>
    <mergeCell ref="A21:A24"/>
    <mergeCell ref="A30:A34"/>
    <mergeCell ref="E36:E37"/>
    <mergeCell ref="C44:C48"/>
    <mergeCell ref="D44:D48"/>
    <mergeCell ref="B33:B34"/>
    <mergeCell ref="K33:K34"/>
    <mergeCell ref="F44:F48"/>
    <mergeCell ref="L33:L34"/>
    <mergeCell ref="M33:M34"/>
    <mergeCell ref="L18:L19"/>
    <mergeCell ref="M18:M19"/>
    <mergeCell ref="L21:L22"/>
    <mergeCell ref="M21:M22"/>
    <mergeCell ref="M30:M31"/>
    <mergeCell ref="L30:L31"/>
    <mergeCell ref="G44:G48"/>
    <mergeCell ref="K18:K19"/>
    <mergeCell ref="K21:K22"/>
    <mergeCell ref="K44:K48"/>
    <mergeCell ref="J44:J48"/>
    <mergeCell ref="H44:H48"/>
    <mergeCell ref="G33:G34"/>
    <mergeCell ref="J21:J22"/>
    <mergeCell ref="K30:K31"/>
    <mergeCell ref="I21:I22"/>
    <mergeCell ref="H21:H22"/>
    <mergeCell ref="J33:J34"/>
  </mergeCells>
  <conditionalFormatting sqref="K26:L28">
    <cfRule type="expression" dxfId="35" priority="150" stopIfTrue="1">
      <formula>K26="NC"</formula>
    </cfRule>
    <cfRule type="expression" dxfId="34" priority="151" stopIfTrue="1">
      <formula>K26="PE"</formula>
    </cfRule>
    <cfRule type="expression" dxfId="33" priority="152" stopIfTrue="1">
      <formula>K26="PA"</formula>
    </cfRule>
    <cfRule type="expression" dxfId="32" priority="153" stopIfTrue="1">
      <formula>K26="C"</formula>
    </cfRule>
  </conditionalFormatting>
  <conditionalFormatting sqref="K15:L15">
    <cfRule type="expression" dxfId="31" priority="122" stopIfTrue="1">
      <formula>K15:K23="NC"</formula>
    </cfRule>
    <cfRule type="expression" dxfId="30" priority="123" stopIfTrue="1">
      <formula>K15:K23="PE"</formula>
    </cfRule>
    <cfRule type="expression" dxfId="29" priority="124" stopIfTrue="1">
      <formula>K15:K23="PA"</formula>
    </cfRule>
    <cfRule type="expression" dxfId="28" priority="125" stopIfTrue="1">
      <formula>K15:K23="C"</formula>
    </cfRule>
  </conditionalFormatting>
  <conditionalFormatting sqref="H1 H6">
    <cfRule type="containsText" dxfId="27" priority="46" operator="containsText" text="Sin empezar">
      <formula>NOT(ISERROR(SEARCH("Sin empezar",H1)))</formula>
    </cfRule>
    <cfRule type="containsText" dxfId="26" priority="47" stopIfTrue="1" operator="containsText" text="En progreso">
      <formula>NOT(ISERROR(SEARCH("En progreso",H1)))</formula>
    </cfRule>
    <cfRule type="containsText" dxfId="25" priority="48" stopIfTrue="1" operator="containsText" text="Completado">
      <formula>NOT(ISERROR(SEARCH("Completado",H1)))</formula>
    </cfRule>
    <cfRule type="iconSet" priority="49">
      <iconSet iconSet="3Symbols2">
        <cfvo type="percent" val="0"/>
        <cfvo type="percent" val="33"/>
        <cfvo type="percent" val="67"/>
      </iconSet>
    </cfRule>
  </conditionalFormatting>
  <conditionalFormatting sqref="K26:K28 K51:K55 K49 K37:K43 K35 K15:K17 K23 K20 K32:K33 K30">
    <cfRule type="containsText" dxfId="24" priority="45" operator="containsText" text="Cumplido">
      <formula>NOT(ISERROR(SEARCH("Cumplido",K15)))</formula>
    </cfRule>
  </conditionalFormatting>
  <conditionalFormatting sqref="K26:K28 K51:K55 K49 K37:K43 K35 K15:K17 K23 K20 K32:K33 K30">
    <cfRule type="containsText" dxfId="23" priority="41" operator="containsText" text="N/A">
      <formula>NOT(ISERROR(SEARCH("N/A",K15)))</formula>
    </cfRule>
    <cfRule type="containsText" dxfId="22" priority="42" operator="containsText" text="No Cumplido">
      <formula>NOT(ISERROR(SEARCH("No Cumplido",K15)))</formula>
    </cfRule>
    <cfRule type="containsText" dxfId="21" priority="43" operator="containsText" text="Pendiente">
      <formula>NOT(ISERROR(SEARCH("Pendiente",K15)))</formula>
    </cfRule>
    <cfRule type="containsText" dxfId="20" priority="44" operator="containsText" text="Parcial">
      <formula>NOT(ISERROR(SEARCH("Parcial",K15)))</formula>
    </cfRule>
  </conditionalFormatting>
  <conditionalFormatting sqref="K18">
    <cfRule type="containsText" dxfId="19" priority="20" operator="containsText" text="Cumplido">
      <formula>NOT(ISERROR(SEARCH("Cumplido",K18)))</formula>
    </cfRule>
  </conditionalFormatting>
  <conditionalFormatting sqref="K18">
    <cfRule type="containsText" dxfId="18" priority="16" operator="containsText" text="N/A">
      <formula>NOT(ISERROR(SEARCH("N/A",K18)))</formula>
    </cfRule>
    <cfRule type="containsText" dxfId="17" priority="17" operator="containsText" text="No Cumplido">
      <formula>NOT(ISERROR(SEARCH("No Cumplido",K18)))</formula>
    </cfRule>
    <cfRule type="containsText" dxfId="16" priority="18" operator="containsText" text="Pendiente">
      <formula>NOT(ISERROR(SEARCH("Pendiente",K18)))</formula>
    </cfRule>
    <cfRule type="containsText" dxfId="15" priority="19" operator="containsText" text="Parcial">
      <formula>NOT(ISERROR(SEARCH("Parcial",K18)))</formula>
    </cfRule>
  </conditionalFormatting>
  <conditionalFormatting sqref="K21">
    <cfRule type="containsText" dxfId="14" priority="15" operator="containsText" text="Cumplido">
      <formula>NOT(ISERROR(SEARCH("Cumplido",K21)))</formula>
    </cfRule>
  </conditionalFormatting>
  <conditionalFormatting sqref="K21">
    <cfRule type="containsText" dxfId="13" priority="11" operator="containsText" text="N/A">
      <formula>NOT(ISERROR(SEARCH("N/A",K21)))</formula>
    </cfRule>
    <cfRule type="containsText" dxfId="12" priority="12" operator="containsText" text="No Cumplido">
      <formula>NOT(ISERROR(SEARCH("No Cumplido",K21)))</formula>
    </cfRule>
    <cfRule type="containsText" dxfId="11" priority="13" operator="containsText" text="Pendiente">
      <formula>NOT(ISERROR(SEARCH("Pendiente",K21)))</formula>
    </cfRule>
    <cfRule type="containsText" dxfId="10" priority="14" operator="containsText" text="Parcial">
      <formula>NOT(ISERROR(SEARCH("Parcial",K21)))</formula>
    </cfRule>
  </conditionalFormatting>
  <conditionalFormatting sqref="K24">
    <cfRule type="containsText" dxfId="9" priority="10" operator="containsText" text="Cumplido">
      <formula>NOT(ISERROR(SEARCH("Cumplido",K24)))</formula>
    </cfRule>
  </conditionalFormatting>
  <conditionalFormatting sqref="K24">
    <cfRule type="containsText" dxfId="8" priority="6" operator="containsText" text="N/A">
      <formula>NOT(ISERROR(SEARCH("N/A",K24)))</formula>
    </cfRule>
    <cfRule type="containsText" dxfId="7" priority="7" operator="containsText" text="No Cumplido">
      <formula>NOT(ISERROR(SEARCH("No Cumplido",K24)))</formula>
    </cfRule>
    <cfRule type="containsText" dxfId="6" priority="8" operator="containsText" text="Pendiente">
      <formula>NOT(ISERROR(SEARCH("Pendiente",K24)))</formula>
    </cfRule>
    <cfRule type="containsText" dxfId="5" priority="9" operator="containsText" text="Parcial">
      <formula>NOT(ISERROR(SEARCH("Parcial",K24)))</formula>
    </cfRule>
  </conditionalFormatting>
  <conditionalFormatting sqref="K44">
    <cfRule type="containsText" dxfId="4" priority="5" operator="containsText" text="Cumplido">
      <formula>NOT(ISERROR(SEARCH("Cumplido",K44)))</formula>
    </cfRule>
  </conditionalFormatting>
  <conditionalFormatting sqref="K44">
    <cfRule type="containsText" dxfId="3" priority="1" operator="containsText" text="N/A">
      <formula>NOT(ISERROR(SEARCH("N/A",K44)))</formula>
    </cfRule>
    <cfRule type="containsText" dxfId="2" priority="2" operator="containsText" text="No Cumplido">
      <formula>NOT(ISERROR(SEARCH("No Cumplido",K44)))</formula>
    </cfRule>
    <cfRule type="containsText" dxfId="1" priority="3" operator="containsText" text="Pendiente">
      <formula>NOT(ISERROR(SEARCH("Pendiente",K44)))</formula>
    </cfRule>
    <cfRule type="containsText" dxfId="0" priority="4" operator="containsText" text="Parcial">
      <formula>NOT(ISERROR(SEARCH("Parcial",K44)))</formula>
    </cfRule>
  </conditionalFormatting>
  <dataValidations count="59">
    <dataValidation type="custom" allowBlank="1" showInputMessage="1" showErrorMessage="1" error="Estos datos no deben ser modificados." sqref="C52">
      <formula1>C51</formula1>
    </dataValidation>
    <dataValidation type="custom" showInputMessage="1" showErrorMessage="1" error="Esta información no puede modificarse._x000a_" sqref="D15:D24">
      <formula1>SUM(D15:D23)</formula1>
    </dataValidation>
    <dataValidation type="custom" allowBlank="1" showInputMessage="1" showErrorMessage="1" sqref="B15:B24">
      <formula1>SUM(B15:B24)</formula1>
    </dataValidation>
    <dataValidation type="custom" allowBlank="1" showInputMessage="1" showErrorMessage="1" error="Esta información no puede modificarse._x000a_" sqref="B26 C26:C28">
      <formula1>SUM(B26:B28)</formula1>
    </dataValidation>
    <dataValidation type="custom" allowBlank="1" showInputMessage="1" showErrorMessage="1" error="Esta información no puede modificarse._x000a_" sqref="B27 C42:C43">
      <formula1>SUM(B27:B28)</formula1>
    </dataValidation>
    <dataValidation type="custom" allowBlank="1" showInputMessage="1" showErrorMessage="1" error="Esta información no puede modificarse._x000a_" sqref="B30:B34 B51:B55">
      <formula1>SUM(B30:B34)</formula1>
    </dataValidation>
    <dataValidation type="custom" allowBlank="1" showInputMessage="1" showErrorMessage="1" error="Esta información no puede modificarse._x000a_" sqref="B36:B49">
      <formula1>SUM(B35:B49)</formula1>
    </dataValidation>
    <dataValidation type="custom" allowBlank="1" showInputMessage="1" showErrorMessage="1" error="Esta información no puede modificarse._x000a_" sqref="C16:C17 C21:C24">
      <formula1>SUM(C16:C24)</formula1>
    </dataValidation>
    <dataValidation type="custom" showInputMessage="1" showErrorMessage="1" error="Esta información no puede modificarse._x000a_" sqref="D26:D28">
      <formula1>SUM(D26:D28)</formula1>
    </dataValidation>
    <dataValidation type="custom" allowBlank="1" showInputMessage="1" showErrorMessage="1" error="Esta información no puede modificarse._x000a_" sqref="C30:C34">
      <formula1>SUM(C30:C49)</formula1>
    </dataValidation>
    <dataValidation type="custom" allowBlank="1" showInputMessage="1" showErrorMessage="1" error="Esta información no puede modificarse._x000a_" sqref="C49 C51 C54 D55">
      <formula1>SUM(B43,B45,B48,C49)</formula1>
    </dataValidation>
    <dataValidation type="custom" allowBlank="1" showInputMessage="1" showErrorMessage="1" error="Esta información no puede modificarse._x000a_" sqref="D49 D40:D43">
      <formula1>SUM(D43,D42,D41,D40,D49)</formula1>
    </dataValidation>
    <dataValidation type="list" allowBlank="1" showInputMessage="1" showErrorMessage="1" sqref="N40:N41 N25:N38">
      <formula1>$Q$13:$Q$15</formula1>
    </dataValidation>
    <dataValidation type="custom" allowBlank="1" showInputMessage="1" showErrorMessage="1" error="Estos datos no deben modificarse." sqref="C55 C53">
      <formula1>C53</formula1>
    </dataValidation>
    <dataValidation type="custom" showInputMessage="1" showErrorMessage="1" error="Estos datos no deben modificarse." sqref="D51:D54">
      <formula1>D51</formula1>
    </dataValidation>
    <dataValidation type="custom" allowBlank="1" showInputMessage="1" showErrorMessage="1" error="Esta información no puede modificarse._x000a_" sqref="B28 B35 C15 C35:C41 D30:D34 C44:D48">
      <formula1>B15</formula1>
    </dataValidation>
    <dataValidation type="custom" allowBlank="1" showInputMessage="1" showErrorMessage="1" sqref="C18:C20">
      <formula1>C18</formula1>
    </dataValidation>
    <dataValidation type="whole" showInputMessage="1" showErrorMessage="1" sqref="E15">
      <formula1>3</formula1>
      <formula2>3</formula2>
    </dataValidation>
    <dataValidation type="whole" showInputMessage="1" showErrorMessage="1" sqref="E16 E30">
      <formula1>7</formula1>
      <formula2>7</formula2>
    </dataValidation>
    <dataValidation type="whole" allowBlank="1" showInputMessage="1" showErrorMessage="1" sqref="E17 E44">
      <formula1>7</formula1>
      <formula2>7</formula2>
    </dataValidation>
    <dataValidation type="whole" allowBlank="1" showInputMessage="1" showErrorMessage="1" sqref="E18 E24 E32 E41:E43">
      <formula1>3</formula1>
      <formula2>3</formula2>
    </dataValidation>
    <dataValidation type="whole" allowBlank="1" showInputMessage="1" showErrorMessage="1" sqref="E19 G51 E47 E53 G17:G24 G28 G32 G35:G44 G49">
      <formula1>1</formula1>
      <formula2>1</formula2>
    </dataValidation>
    <dataValidation type="whole" allowBlank="1" showInputMessage="1" showErrorMessage="1" sqref="E20 E23 E28 G27 G15:G16 E45:E46 E48 E54:E55">
      <formula1>2</formula1>
      <formula2>2</formula2>
    </dataValidation>
    <dataValidation type="whole" allowBlank="1" showInputMessage="1" showErrorMessage="1" sqref="E21">
      <formula1>10</formula1>
      <formula2>10</formula2>
    </dataValidation>
    <dataValidation type="whole" allowBlank="1" showInputMessage="1" showErrorMessage="1" sqref="E22 E27 E49">
      <formula1>5</formula1>
      <formula2>5</formula2>
    </dataValidation>
    <dataValidation type="whole" allowBlank="1" showInputMessage="1" showErrorMessage="1" sqref="E26 E35">
      <formula1>8</formula1>
      <formula2>8</formula2>
    </dataValidation>
    <dataValidation type="custom" showInputMessage="1" showErrorMessage="1" error="Esta información no puede modificarse._x000a_" sqref="D35:D39">
      <formula1>D35</formula1>
    </dataValidation>
    <dataValidation type="whole" allowBlank="1" showInputMessage="1" showErrorMessage="1" sqref="E33:E34 E51 G26 E38:E40">
      <formula1>4</formula1>
      <formula2>4</formula2>
    </dataValidation>
    <dataValidation type="whole" allowBlank="1" showInputMessage="1" showErrorMessage="1" sqref="E52">
      <formula1>6</formula1>
      <formula2>6</formula2>
    </dataValidation>
    <dataValidation type="whole" operator="lessThanOrEqual" allowBlank="1" showInputMessage="1" showErrorMessage="1" sqref="L28">
      <formula1>2</formula1>
    </dataValidation>
    <dataValidation type="whole" operator="lessThanOrEqual" allowBlank="1" showInputMessage="1" showErrorMessage="1" sqref="L32">
      <formula1>3</formula1>
    </dataValidation>
    <dataValidation type="whole" operator="lessThanOrEqual" allowBlank="1" showInputMessage="1" showErrorMessage="1" sqref="L39:L40">
      <formula1>4</formula1>
    </dataValidation>
    <dataValidation type="whole" operator="equal" allowBlank="1" showInputMessage="1" showErrorMessage="1" sqref="L49">
      <formula1>5</formula1>
    </dataValidation>
    <dataValidation type="whole" operator="lessThanOrEqual" allowBlank="1" showInputMessage="1" showErrorMessage="1" sqref="L30">
      <formula1>7</formula1>
    </dataValidation>
    <dataValidation type="whole" operator="lessThanOrEqual" allowBlank="1" showInputMessage="1" showErrorMessage="1" sqref="L35:L37">
      <formula1>8</formula1>
    </dataValidation>
    <dataValidation type="custom" allowBlank="1" showInputMessage="1" showErrorMessage="1" sqref="F28 F32">
      <formula1>"T1"</formula1>
    </dataValidation>
    <dataValidation type="custom" allowBlank="1" showInputMessage="1" showErrorMessage="1" sqref="F52:F54 F21:F22">
      <formula1>"T1/T2/T3/T4"</formula1>
    </dataValidation>
    <dataValidation type="custom" allowBlank="1" showInputMessage="1" showErrorMessage="1" sqref="F17:F20 F23 F35:F41">
      <formula1>"T2"</formula1>
    </dataValidation>
    <dataValidation type="custom" allowBlank="1" showInputMessage="1" showErrorMessage="1" sqref="F27">
      <formula1>"T2/T3"</formula1>
    </dataValidation>
    <dataValidation type="custom" allowBlank="1" showInputMessage="1" showErrorMessage="1" sqref="F26">
      <formula1>"T2/T3/T4"</formula1>
    </dataValidation>
    <dataValidation type="custom" allowBlank="1" showInputMessage="1" showErrorMessage="1" sqref="F24 F51 F42:F44 F49">
      <formula1>"T3"</formula1>
    </dataValidation>
    <dataValidation type="custom" allowBlank="1" showInputMessage="1" showErrorMessage="1" sqref="F55">
      <formula1>"T3/T4"</formula1>
    </dataValidation>
    <dataValidation type="whole" allowBlank="1" showInputMessage="1" showErrorMessage="1" sqref="G52">
      <formula1>12</formula1>
      <formula2>12</formula2>
    </dataValidation>
    <dataValidation type="custom" allowBlank="1" showInputMessage="1" showErrorMessage="1" sqref="G53:G55 E31">
      <formula1>"N/A"</formula1>
    </dataValidation>
    <dataValidation type="custom" showInputMessage="1" showErrorMessage="1" sqref="F16">
      <formula1>"T2/T3"</formula1>
    </dataValidation>
    <dataValidation type="list" allowBlank="1" showInputMessage="1" showErrorMessage="1" sqref="K26:K28 K51:K55 K49 K35 K37:K44 K15:K18 K20:K21 K23:K24 K30 K32:K33">
      <formula1>$P$8:$P$12</formula1>
    </dataValidation>
    <dataValidation type="whole" operator="equal" allowBlank="1" showInputMessage="1" showErrorMessage="1" sqref="L38 G33:G34 L20 L23 L54 L55">
      <formula1>2</formula1>
    </dataValidation>
    <dataValidation type="decimal" operator="equal" allowBlank="1" showInputMessage="1" showErrorMessage="1" sqref="L42">
      <formula1>1.5</formula1>
    </dataValidation>
    <dataValidation type="custom" allowBlank="1" showInputMessage="1" showErrorMessage="1" sqref="F33:F34">
      <formula1>"T2/T4"</formula1>
    </dataValidation>
    <dataValidation type="custom" allowBlank="1" showInputMessage="1" showErrorMessage="1" sqref="F15">
      <formula1>"T1/T3"</formula1>
    </dataValidation>
    <dataValidation type="whole" operator="equal" allowBlank="1" showInputMessage="1" showErrorMessage="1" sqref="L43 L15 L24">
      <formula1>3</formula1>
    </dataValidation>
    <dataValidation type="whole" operator="equal" allowBlank="1" showInputMessage="1" showErrorMessage="1" sqref="L16:L17 L44:L48 L26">
      <formula1>7</formula1>
    </dataValidation>
    <dataValidation type="whole" operator="equal" allowBlank="1" showInputMessage="1" showErrorMessage="1" sqref="L53">
      <formula1>1</formula1>
    </dataValidation>
    <dataValidation type="whole" operator="equal" allowBlank="1" showInputMessage="1" showErrorMessage="1" sqref="L21:L22">
      <formula1>5</formula1>
    </dataValidation>
    <dataValidation type="whole" operator="equal" allowBlank="1" showInputMessage="1" showErrorMessage="1" sqref="L51 L33:L34">
      <formula1>4</formula1>
    </dataValidation>
    <dataValidation type="whole" operator="equal" allowBlank="1" showInputMessage="1" showErrorMessage="1" sqref="L27">
      <formula1>5</formula1>
    </dataValidation>
    <dataValidation type="whole" operator="equal" allowBlank="1" showInputMessage="1" showErrorMessage="1" sqref="L41">
      <formula1>3</formula1>
    </dataValidation>
    <dataValidation type="whole" operator="equal" allowBlank="1" showInputMessage="1" showErrorMessage="1" sqref="L18:L19">
      <formula1>1</formula1>
    </dataValidation>
    <dataValidation type="whole" operator="equal" allowBlank="1" showInputMessage="1" showErrorMessage="1" sqref="L52">
      <formula1>6</formula1>
    </dataValidation>
  </dataValidations>
  <printOptions horizontalCentered="1" verticalCentered="1"/>
  <pageMargins left="0.23622047244094491" right="0.23622047244094491" top="0.74803149606299213" bottom="0.74803149606299213" header="0.31496062992125984" footer="0.31496062992125984"/>
  <pageSetup paperSize="5" scale="50" fitToHeight="0" orientation="landscape" r:id="rId1"/>
  <rowBreaks count="1" manualBreakCount="1">
    <brk id="51"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K51:K55 K26:K28 K32:K35 K15:K18 K20:K21 K23:K24 K30 K37:K44 K49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workbookViewId="0">
      <selection activeCell="E18" sqref="E18"/>
    </sheetView>
  </sheetViews>
  <sheetFormatPr baseColWidth="10" defaultRowHeight="15"/>
  <cols>
    <col min="5" max="5" width="12.85546875" customWidth="1"/>
    <col min="7" max="7" width="12.42578125" customWidth="1"/>
    <col min="8" max="8" width="13.42578125" customWidth="1"/>
    <col min="10" max="10" width="11.140625" customWidth="1"/>
    <col min="11" max="11" width="14" customWidth="1"/>
  </cols>
  <sheetData>
    <row r="2" spans="2:11" ht="21">
      <c r="B2" s="364" t="s">
        <v>136</v>
      </c>
      <c r="C2" s="364"/>
      <c r="D2" s="364"/>
      <c r="E2" s="364"/>
      <c r="F2" s="364"/>
      <c r="G2" s="364"/>
      <c r="H2" s="364"/>
      <c r="I2" s="364"/>
      <c r="J2" s="364"/>
      <c r="K2" s="364"/>
    </row>
    <row r="3" spans="2:11" ht="15.75" thickBot="1">
      <c r="B3" s="183"/>
      <c r="C3" s="183"/>
      <c r="D3" s="183"/>
      <c r="E3" s="183"/>
      <c r="F3" s="183"/>
      <c r="G3" s="183"/>
      <c r="H3" s="183"/>
      <c r="I3" s="183"/>
      <c r="J3" s="183"/>
      <c r="K3" s="183"/>
    </row>
    <row r="4" spans="2:11" ht="15" customHeight="1">
      <c r="B4" s="365" t="s">
        <v>137</v>
      </c>
      <c r="C4" s="367" t="s">
        <v>138</v>
      </c>
      <c r="D4" s="368"/>
      <c r="E4" s="369" t="s">
        <v>139</v>
      </c>
      <c r="F4" s="369"/>
      <c r="G4" s="369"/>
      <c r="H4" s="369"/>
      <c r="I4" s="368"/>
      <c r="J4" s="370"/>
      <c r="K4" s="372" t="s">
        <v>140</v>
      </c>
    </row>
    <row r="5" spans="2:11" ht="26.25" thickBot="1">
      <c r="B5" s="366"/>
      <c r="C5" s="374" t="s">
        <v>141</v>
      </c>
      <c r="D5" s="375"/>
      <c r="E5" s="184" t="s">
        <v>142</v>
      </c>
      <c r="F5" s="185" t="s">
        <v>143</v>
      </c>
      <c r="G5" s="186" t="s">
        <v>144</v>
      </c>
      <c r="H5" s="187" t="s">
        <v>145</v>
      </c>
      <c r="I5" s="188" t="s">
        <v>108</v>
      </c>
      <c r="J5" s="371"/>
      <c r="K5" s="373"/>
    </row>
    <row r="6" spans="2:11">
      <c r="B6" s="189">
        <v>1</v>
      </c>
      <c r="C6" s="376" t="s">
        <v>146</v>
      </c>
      <c r="D6" s="377"/>
      <c r="E6" s="190">
        <f>COUNTIF('Evaluación PT 2018'!K15:K24,"Cumplido")</f>
        <v>8</v>
      </c>
      <c r="F6" s="191">
        <f>+COUNTIF('Evaluación PT 2018'!K15:K24,"Parcial")</f>
        <v>0</v>
      </c>
      <c r="G6" s="191">
        <f>+COUNTIF('Evaluación PT 2018'!K15:K24,"Pendiente")</f>
        <v>0</v>
      </c>
      <c r="H6" s="192">
        <f>+COUNTIF('Evaluación PT 2018'!K15:K24,"No cumplido")</f>
        <v>0</v>
      </c>
      <c r="I6" s="191">
        <f>+COUNTIF('Evaluación PT 2018'!K15:K24,"N/A")</f>
        <v>0</v>
      </c>
      <c r="J6" s="371"/>
      <c r="K6" s="378">
        <f>'Evaluación PT 2018'!L56</f>
        <v>95.5</v>
      </c>
    </row>
    <row r="7" spans="2:11">
      <c r="B7" s="193">
        <v>2</v>
      </c>
      <c r="C7" s="380" t="s">
        <v>147</v>
      </c>
      <c r="D7" s="381"/>
      <c r="E7" s="190">
        <f>COUNTIF('Evaluación PT 2018'!K26:K28,"Cumplido")</f>
        <v>2</v>
      </c>
      <c r="F7" s="191">
        <f>+COUNTIF('Evaluación PT 2018'!K26:K28,"Parcial")</f>
        <v>1</v>
      </c>
      <c r="G7" s="191">
        <f>+COUNTIF('Evaluación PT 2018'!K26:K28,"Pendiente")</f>
        <v>0</v>
      </c>
      <c r="H7" s="194">
        <f>+COUNTIF('Evaluación PT 2018'!K26:K28,"No cumplido")</f>
        <v>0</v>
      </c>
      <c r="I7" s="195">
        <f>+COUNTIF('Evaluación PT 2018'!K26:K28,"N/A")</f>
        <v>0</v>
      </c>
      <c r="J7" s="371"/>
      <c r="K7" s="379"/>
    </row>
    <row r="8" spans="2:11" ht="15" customHeight="1">
      <c r="B8" s="193">
        <v>3</v>
      </c>
      <c r="C8" s="380" t="s">
        <v>148</v>
      </c>
      <c r="D8" s="381"/>
      <c r="E8" s="190">
        <f>COUNTIF('Evaluación PT 2018'!K30:K49,"Cumplido")</f>
        <v>8</v>
      </c>
      <c r="F8" s="191">
        <f>+COUNTIF('Evaluación PT 2018'!K30:K49,"Parcial")</f>
        <v>2</v>
      </c>
      <c r="G8" s="191">
        <f>+COUNTIF('Evaluación PT 2018'!K30:K49,"Pendiente")</f>
        <v>0</v>
      </c>
      <c r="H8" s="194">
        <f>+COUNTIF('Evaluación PT 2018'!K30:K49,"No cumplido")</f>
        <v>0</v>
      </c>
      <c r="I8" s="195">
        <f>+COUNTIF('Evaluación PT 2018'!K30:K49,"N/A")</f>
        <v>3</v>
      </c>
      <c r="J8" s="371"/>
      <c r="K8" s="388" t="s">
        <v>149</v>
      </c>
    </row>
    <row r="9" spans="2:11">
      <c r="B9" s="193">
        <v>4</v>
      </c>
      <c r="C9" s="380" t="s">
        <v>150</v>
      </c>
      <c r="D9" s="381"/>
      <c r="E9" s="190">
        <f>COUNTIF('Evaluación PT 2018'!K51:K55,"Cumplido")</f>
        <v>5</v>
      </c>
      <c r="F9" s="191">
        <f>+COUNTIF('Evaluación PT 2018'!K51:K55,"Parcial")</f>
        <v>0</v>
      </c>
      <c r="G9" s="191">
        <f>+COUNTIF('Evaluación PT 2018'!K51:K55,"Pendiente")</f>
        <v>0</v>
      </c>
      <c r="H9" s="194">
        <f>+COUNTIF('Evaluación PT 2018'!K51:K55,"No cumplido")</f>
        <v>0</v>
      </c>
      <c r="I9" s="195">
        <f>+COUNTIF('Evaluación PT 2018'!K51:K55,"N/A")</f>
        <v>0</v>
      </c>
      <c r="J9" s="371"/>
      <c r="K9" s="389"/>
    </row>
    <row r="10" spans="2:11">
      <c r="B10" s="390" t="s">
        <v>151</v>
      </c>
      <c r="C10" s="391"/>
      <c r="D10" s="392"/>
      <c r="E10" s="196">
        <f>SUM(E6:E9)</f>
        <v>23</v>
      </c>
      <c r="F10" s="196">
        <f t="shared" ref="F10:I10" si="0">SUM(F6:F9)</f>
        <v>3</v>
      </c>
      <c r="G10" s="196">
        <f t="shared" si="0"/>
        <v>0</v>
      </c>
      <c r="H10" s="196">
        <f t="shared" si="0"/>
        <v>0</v>
      </c>
      <c r="I10" s="196">
        <f t="shared" si="0"/>
        <v>3</v>
      </c>
      <c r="J10" s="197">
        <f>SUM(E10:I10)</f>
        <v>29</v>
      </c>
      <c r="K10" s="393">
        <v>0</v>
      </c>
    </row>
    <row r="11" spans="2:11">
      <c r="B11" s="394" t="s">
        <v>152</v>
      </c>
      <c r="C11" s="395"/>
      <c r="D11" s="396"/>
      <c r="E11" s="198">
        <f>+E10/J10</f>
        <v>0.7931034482758621</v>
      </c>
      <c r="F11" s="199">
        <f>+F10/J10</f>
        <v>0.10344827586206896</v>
      </c>
      <c r="G11" s="199">
        <f>+G10/J10</f>
        <v>0</v>
      </c>
      <c r="H11" s="200">
        <f>+H10/J10</f>
        <v>0</v>
      </c>
      <c r="I11" s="201">
        <f>+I10/J10</f>
        <v>0.10344827586206896</v>
      </c>
      <c r="J11" s="202">
        <f>SUM(E11:I11)</f>
        <v>1</v>
      </c>
      <c r="K11" s="378"/>
    </row>
    <row r="12" spans="2:11" ht="15.75" thickBot="1">
      <c r="B12" s="382" t="s">
        <v>153</v>
      </c>
      <c r="C12" s="383"/>
      <c r="D12" s="384"/>
      <c r="E12" s="385"/>
      <c r="F12" s="385"/>
      <c r="G12" s="385"/>
      <c r="H12" s="385"/>
      <c r="I12" s="385"/>
      <c r="J12" s="385"/>
      <c r="K12" s="203">
        <f>K6-K10</f>
        <v>95.5</v>
      </c>
    </row>
    <row r="13" spans="2:11">
      <c r="B13" s="386" t="s">
        <v>154</v>
      </c>
      <c r="C13" s="386"/>
      <c r="D13" s="386"/>
      <c r="E13" s="386"/>
      <c r="F13" s="386"/>
      <c r="G13" s="386"/>
      <c r="H13" s="386"/>
      <c r="I13" s="386"/>
      <c r="J13" s="386"/>
      <c r="K13" s="386"/>
    </row>
    <row r="15" spans="2:11">
      <c r="B15" s="387"/>
      <c r="C15" s="387"/>
      <c r="D15" s="387"/>
      <c r="E15" s="387"/>
      <c r="F15" s="387"/>
      <c r="G15" s="387"/>
      <c r="H15" s="387"/>
      <c r="I15" s="387"/>
      <c r="J15" s="387"/>
      <c r="K15" s="387"/>
    </row>
  </sheetData>
  <mergeCells count="20">
    <mergeCell ref="B12:D12"/>
    <mergeCell ref="E12:J12"/>
    <mergeCell ref="B13:K13"/>
    <mergeCell ref="B15:K15"/>
    <mergeCell ref="C8:D8"/>
    <mergeCell ref="K8:K9"/>
    <mergeCell ref="C9:D9"/>
    <mergeCell ref="B10:D10"/>
    <mergeCell ref="K10:K11"/>
    <mergeCell ref="B11:D11"/>
    <mergeCell ref="B2:K2"/>
    <mergeCell ref="B4:B5"/>
    <mergeCell ref="C4:D4"/>
    <mergeCell ref="E4:I4"/>
    <mergeCell ref="J4:J9"/>
    <mergeCell ref="K4:K5"/>
    <mergeCell ref="C5:D5"/>
    <mergeCell ref="C6:D6"/>
    <mergeCell ref="K6:K7"/>
    <mergeCell ref="C7:D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E1" workbookViewId="0">
      <selection sqref="A1:D1048576"/>
    </sheetView>
  </sheetViews>
  <sheetFormatPr baseColWidth="10" defaultRowHeight="15"/>
  <cols>
    <col min="1" max="1" width="0" hidden="1" customWidth="1"/>
    <col min="2" max="2" width="11.42578125" hidden="1" customWidth="1"/>
    <col min="3" max="4" width="0" hidden="1" customWidth="1"/>
  </cols>
  <sheetData>
    <row r="2" spans="2:2" ht="18.75">
      <c r="B2" s="89" t="s">
        <v>3</v>
      </c>
    </row>
    <row r="3" spans="2:2" ht="18.75">
      <c r="B3" s="89" t="s">
        <v>2</v>
      </c>
    </row>
    <row r="4" spans="2:2" ht="18.75">
      <c r="B4" s="89" t="s">
        <v>106</v>
      </c>
    </row>
    <row r="5" spans="2:2" ht="18.75">
      <c r="B5" s="89" t="s">
        <v>107</v>
      </c>
    </row>
    <row r="6" spans="2:2" ht="18.75">
      <c r="B6" s="89"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Nelson Estevez</cp:lastModifiedBy>
  <cp:lastPrinted>2018-10-03T20:37:15Z</cp:lastPrinted>
  <dcterms:created xsi:type="dcterms:W3CDTF">2014-10-03T18:34:35Z</dcterms:created>
  <dcterms:modified xsi:type="dcterms:W3CDTF">2019-02-12T14:57:48Z</dcterms:modified>
</cp:coreProperties>
</file>